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760" windowHeight="19040" activeTab="0"/>
  </bookViews>
  <sheets>
    <sheet name="US GALLONS" sheetId="1" r:id="rId1"/>
    <sheet name="CUBIC FEET" sheetId="2" r:id="rId2"/>
    <sheet name="CUBIC METERS" sheetId="3" r:id="rId3"/>
  </sheets>
  <definedNames/>
  <calcPr fullCalcOnLoad="1"/>
</workbook>
</file>

<file path=xl/sharedStrings.xml><?xml version="1.0" encoding="utf-8"?>
<sst xmlns="http://schemas.openxmlformats.org/spreadsheetml/2006/main" count="306" uniqueCount="67">
  <si>
    <t>MONTHLY WATER RATES</t>
  </si>
  <si>
    <t>FIRST:</t>
  </si>
  <si>
    <t>NEXT:</t>
  </si>
  <si>
    <t>GALLONS</t>
  </si>
  <si>
    <t>@</t>
  </si>
  <si>
    <t>PER 1000</t>
  </si>
  <si>
    <t>MONTHLY SEWER RATES</t>
  </si>
  <si>
    <t>AVERAGE NUMBER OF PEOPLE PER HOUSE:</t>
  </si>
  <si>
    <t>AVERAGE DAILY WATER USE PER HOUSE:</t>
  </si>
  <si>
    <t>PEOPLE</t>
  </si>
  <si>
    <t>UFR IMPLEMENTATION PROJECT INFORMATION</t>
  </si>
  <si>
    <t>UNIT PRICE OF SELECTED UFR:</t>
  </si>
  <si>
    <t>INSTALLATION COST OF SELECTED UFR:</t>
  </si>
  <si>
    <t>AVERAGE MONTHLY WATER USE PER HOUSE:</t>
  </si>
  <si>
    <t>AVERAGE NUMBER OF DAYS PER MONTH:</t>
  </si>
  <si>
    <t>WATER REVENUE AT BASE RATE:</t>
  </si>
  <si>
    <t>WATER REVENUE AT NEXT TIER:</t>
  </si>
  <si>
    <t>TOTAL COST OF UFR IMPLEMENTATION:</t>
  </si>
  <si>
    <t>SEWER REVENUE AT BASE RATE:</t>
  </si>
  <si>
    <t>SEWER REVENUE AT NEXT TIER:</t>
  </si>
  <si>
    <t>TOTAL WATER REVENUE PER HOUSE:</t>
  </si>
  <si>
    <t>DAYS</t>
  </si>
  <si>
    <t>TOTAL SEWER REVENUE PER HOUSE:</t>
  </si>
  <si>
    <t>TOTAL NUMBER OF SERVICES TO RECEIVE UFR:</t>
  </si>
  <si>
    <t>THE BOTTOM LINE</t>
  </si>
  <si>
    <t>MONTHLY UFR WATER REVENUE PER HOUSE:</t>
  </si>
  <si>
    <t>MONTHLY UFR SEWER REVENUE PER HOUSE:</t>
  </si>
  <si>
    <t>YEARLY UFR WATER REVENUE PER HOUSE:</t>
  </si>
  <si>
    <t>YEARLY UFR SEWER REVENUE PER HOUSE:</t>
  </si>
  <si>
    <t>ESTIMATED INCREASED WATER REVENUE PER HOUSE WITH UFR</t>
  </si>
  <si>
    <t>ESTIMATED INCREASED SEWER REVENUE PER HOUSE WITH UFR</t>
  </si>
  <si>
    <t>TOTAL YEARLY INCREASE IN BILLABLE SEWER AND WATER REVENUE PER HOUSE PER YEAR:</t>
  </si>
  <si>
    <t>TOTAL YEARLY INCREASE IN BILLABLE SEWER AND WATER REVENUE:</t>
  </si>
  <si>
    <t>PAYBACK PERIOD IN YEARS:</t>
  </si>
  <si>
    <t>ESTIMATED LIFE OF METER IN YEARS:</t>
  </si>
  <si>
    <t>**</t>
  </si>
  <si>
    <t>AVERAGE DAILY PER CAPITA INDOOR USE:</t>
  </si>
  <si>
    <t>NOTES</t>
  </si>
  <si>
    <t>**Based on results of the Watts Bar Utility District pilot project</t>
  </si>
  <si>
    <t>CUBIC FT</t>
  </si>
  <si>
    <t>PER 100</t>
  </si>
  <si>
    <t>CITY OR DISTRICT NAME</t>
  </si>
  <si>
    <t xml:space="preserve">(WATER ONLY WHEN SEWER NOT APPLICABLE)     </t>
  </si>
  <si>
    <t>TOTAL YEARLY INCREASE IN BILLABLE WATER AND SEWER REVENUE PER HOUSE PER YEAR:</t>
  </si>
  <si>
    <t>PREPARED FOR</t>
  </si>
  <si>
    <t>EST. INCREASE IN BILLABLE WATER &amp; SEWER:</t>
  </si>
  <si>
    <t>UFR REVENUE CALCULATOR - US GALLONS</t>
  </si>
  <si>
    <t>UFR REVENUE CALCULATOR - CUBIC FEET</t>
  </si>
  <si>
    <t>ESTIMATED USEAGE INFORMATION *</t>
  </si>
  <si>
    <t>MONTHLY WATER USE PER HOUSE w/UFR:</t>
  </si>
  <si>
    <t>WATER BILLED AT BASE RATE:</t>
  </si>
  <si>
    <t>WATER BILLED AT NEXT TIER:</t>
  </si>
  <si>
    <t>GAL</t>
  </si>
  <si>
    <t>NO UFR</t>
  </si>
  <si>
    <t>ESTIMATED MONTHLY WATER REVENUE PER HOUSE</t>
  </si>
  <si>
    <t>ESTIMATED MONTHLY SEWER REVENUE PER HOUSE</t>
  </si>
  <si>
    <t>W/UFR</t>
  </si>
  <si>
    <t>SEWER BILLED AT BASE RATE:</t>
  </si>
  <si>
    <t>SEWER BILLED AT NEXT TIER:</t>
  </si>
  <si>
    <r>
      <t>FT</t>
    </r>
    <r>
      <rPr>
        <sz val="8"/>
        <color indexed="8"/>
        <rFont val="Calibri"/>
        <family val="2"/>
      </rPr>
      <t>³</t>
    </r>
  </si>
  <si>
    <t>ESTIMATED INCREASED REVENUE OVER THE LIFE OF THE UFR:</t>
  </si>
  <si>
    <t>The preceeding is intended to be an estimate only based on UFR implementation on existing meters / Actual results may vary</t>
  </si>
  <si>
    <r>
      <t xml:space="preserve">*AWWA Research Foundation - Residential End Uses of Water - </t>
    </r>
    <r>
      <rPr>
        <i/>
        <sz val="8"/>
        <color indexed="8"/>
        <rFont val="Calibri"/>
        <family val="2"/>
      </rPr>
      <t>©1999</t>
    </r>
  </si>
  <si>
    <t>UFR REVENUE CALCULATOR - CUBIC METERS</t>
  </si>
  <si>
    <r>
      <t>M</t>
    </r>
    <r>
      <rPr>
        <sz val="8"/>
        <color indexed="8"/>
        <rFont val="Calibri"/>
        <family val="2"/>
      </rPr>
      <t>³</t>
    </r>
  </si>
  <si>
    <t>PER CU M</t>
  </si>
  <si>
    <t>CU METERS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</si>
</sst>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Fill="1" applyAlignment="1" applyProtection="1">
      <alignment/>
      <protection/>
    </xf>
    <xf numFmtId="164" fontId="4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right"/>
      <protection/>
    </xf>
    <xf numFmtId="0" fontId="40" fillId="10" borderId="0" xfId="0" applyNumberFormat="1" applyFont="1" applyFill="1" applyAlignment="1" applyProtection="1">
      <alignment horizontal="center"/>
      <protection/>
    </xf>
    <xf numFmtId="164" fontId="40" fillId="10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166" fontId="40" fillId="10" borderId="0" xfId="0" applyNumberFormat="1" applyFont="1" applyFill="1" applyAlignment="1" applyProtection="1">
      <alignment horizontal="center"/>
      <protection/>
    </xf>
    <xf numFmtId="0" fontId="41" fillId="0" borderId="0" xfId="0" applyFont="1" applyAlignment="1" applyProtection="1">
      <alignment horizontal="right" vertical="top"/>
      <protection/>
    </xf>
    <xf numFmtId="0" fontId="42" fillId="0" borderId="10" xfId="0" applyFont="1" applyBorder="1" applyAlignment="1" applyProtection="1">
      <alignment horizontal="center"/>
      <protection/>
    </xf>
    <xf numFmtId="0" fontId="40" fillId="10" borderId="0" xfId="0" applyFont="1" applyFill="1" applyAlignment="1" applyProtection="1">
      <alignment horizontal="center"/>
      <protection locked="0"/>
    </xf>
    <xf numFmtId="0" fontId="40" fillId="10" borderId="0" xfId="0" applyFont="1" applyFill="1" applyAlignment="1" applyProtection="1">
      <alignment horizontal="center"/>
      <protection/>
    </xf>
    <xf numFmtId="3" fontId="40" fillId="10" borderId="0" xfId="0" applyNumberFormat="1" applyFont="1" applyFill="1" applyAlignment="1" applyProtection="1">
      <alignment horizontal="center"/>
      <protection locked="0"/>
    </xf>
    <xf numFmtId="164" fontId="40" fillId="10" borderId="0" xfId="0" applyNumberFormat="1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/>
      <protection/>
    </xf>
    <xf numFmtId="165" fontId="40" fillId="10" borderId="0" xfId="0" applyNumberFormat="1" applyFont="1" applyFill="1" applyAlignment="1" applyProtection="1">
      <alignment horizontal="center"/>
      <protection locked="0"/>
    </xf>
    <xf numFmtId="3" fontId="40" fillId="10" borderId="0" xfId="0" applyNumberFormat="1" applyFont="1" applyFill="1" applyAlignment="1" applyProtection="1">
      <alignment horizontal="center"/>
      <protection/>
    </xf>
    <xf numFmtId="1" fontId="40" fillId="10" borderId="0" xfId="0" applyNumberFormat="1" applyFont="1" applyFill="1" applyAlignment="1" applyProtection="1">
      <alignment horizontal="center"/>
      <protection locked="0"/>
    </xf>
    <xf numFmtId="164" fontId="42" fillId="10" borderId="0" xfId="0" applyNumberFormat="1" applyFont="1" applyFill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26</xdr:col>
      <xdr:colOff>200025</xdr:colOff>
      <xdr:row>7</xdr:row>
      <xdr:rowOff>38100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715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26</xdr:col>
      <xdr:colOff>200025</xdr:colOff>
      <xdr:row>7</xdr:row>
      <xdr:rowOff>38100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715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26</xdr:col>
      <xdr:colOff>200025</xdr:colOff>
      <xdr:row>7</xdr:row>
      <xdr:rowOff>38100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6715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A82"/>
  <sheetViews>
    <sheetView showGridLines="0" showRowColHeaders="0" tabSelected="1" zoomScaleSheetLayoutView="100" workbookViewId="0" topLeftCell="A1">
      <selection activeCell="A11" sqref="A11:AA11"/>
    </sheetView>
  </sheetViews>
  <sheetFormatPr defaultColWidth="3.7109375" defaultRowHeight="15"/>
  <cols>
    <col min="1" max="13" width="3.7109375" style="1" customWidth="1"/>
    <col min="14" max="14" width="5.140625" style="1" customWidth="1"/>
    <col min="15" max="29" width="3.7109375" style="1" customWidth="1"/>
    <col min="30" max="30" width="4.421875" style="1" bestFit="1" customWidth="1"/>
    <col min="31" max="31" width="3.7109375" style="1" customWidth="1"/>
    <col min="32" max="32" width="4.421875" style="1" bestFit="1" customWidth="1"/>
    <col min="33" max="35" width="3.7109375" style="1" customWidth="1"/>
    <col min="36" max="36" width="4.421875" style="1" bestFit="1" customWidth="1"/>
    <col min="37" max="16384" width="3.710937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1:27" ht="11.25" customHeight="1">
      <c r="A9" s="15" t="s">
        <v>46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0.5">
      <c r="A10" s="24" t="s">
        <v>44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1.25" customHeight="1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3" spans="1:27" ht="10.5">
      <c r="A13" s="19" t="s">
        <v>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19" t="s">
        <v>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5" spans="1:26" ht="10.5">
      <c r="A15" s="12" t="s">
        <v>1</v>
      </c>
      <c r="B15" s="12"/>
      <c r="C15" s="22"/>
      <c r="D15" s="22"/>
      <c r="E15" s="22"/>
      <c r="F15" s="1" t="s">
        <v>3</v>
      </c>
      <c r="H15" s="2" t="s">
        <v>4</v>
      </c>
      <c r="I15" s="23"/>
      <c r="J15" s="23"/>
      <c r="K15" s="23"/>
      <c r="L15" s="1" t="s">
        <v>5</v>
      </c>
      <c r="O15" s="12" t="s">
        <v>1</v>
      </c>
      <c r="P15" s="12"/>
      <c r="Q15" s="22"/>
      <c r="R15" s="22"/>
      <c r="S15" s="22"/>
      <c r="T15" s="1" t="s">
        <v>3</v>
      </c>
      <c r="V15" s="2" t="s">
        <v>4</v>
      </c>
      <c r="W15" s="23"/>
      <c r="X15" s="23"/>
      <c r="Y15" s="23"/>
      <c r="Z15" s="1" t="s">
        <v>5</v>
      </c>
    </row>
    <row r="16" spans="1:25" ht="3" customHeight="1">
      <c r="A16" s="3"/>
      <c r="B16" s="3"/>
      <c r="C16" s="4"/>
      <c r="D16" s="4"/>
      <c r="E16" s="4"/>
      <c r="H16" s="2"/>
      <c r="I16" s="5"/>
      <c r="J16" s="5"/>
      <c r="K16" s="5"/>
      <c r="O16" s="3"/>
      <c r="P16" s="3"/>
      <c r="Q16" s="4"/>
      <c r="R16" s="4"/>
      <c r="S16" s="4"/>
      <c r="V16" s="2"/>
      <c r="W16" s="5"/>
      <c r="X16" s="5"/>
      <c r="Y16" s="5"/>
    </row>
    <row r="17" spans="1:26" ht="10.5">
      <c r="A17" s="12" t="s">
        <v>2</v>
      </c>
      <c r="B17" s="12"/>
      <c r="C17" s="22"/>
      <c r="D17" s="22"/>
      <c r="E17" s="22"/>
      <c r="F17" s="1" t="s">
        <v>3</v>
      </c>
      <c r="H17" s="2" t="s">
        <v>4</v>
      </c>
      <c r="I17" s="23"/>
      <c r="J17" s="23"/>
      <c r="K17" s="23"/>
      <c r="L17" s="1" t="s">
        <v>5</v>
      </c>
      <c r="O17" s="12" t="s">
        <v>2</v>
      </c>
      <c r="P17" s="12"/>
      <c r="Q17" s="22"/>
      <c r="R17" s="22"/>
      <c r="S17" s="22"/>
      <c r="T17" s="1" t="s">
        <v>3</v>
      </c>
      <c r="V17" s="2" t="s">
        <v>4</v>
      </c>
      <c r="W17" s="23"/>
      <c r="X17" s="23"/>
      <c r="Y17" s="23"/>
      <c r="Z17" s="1" t="s">
        <v>5</v>
      </c>
    </row>
    <row r="18" spans="1:25" ht="3" customHeight="1">
      <c r="A18" s="3"/>
      <c r="B18" s="3"/>
      <c r="C18" s="4"/>
      <c r="D18" s="4"/>
      <c r="E18" s="4"/>
      <c r="H18" s="2"/>
      <c r="I18" s="5"/>
      <c r="J18" s="5"/>
      <c r="K18" s="5"/>
      <c r="O18" s="3"/>
      <c r="P18" s="3"/>
      <c r="Q18" s="4"/>
      <c r="R18" s="4"/>
      <c r="S18" s="4"/>
      <c r="V18" s="2"/>
      <c r="W18" s="5"/>
      <c r="X18" s="5"/>
      <c r="Y18" s="5"/>
    </row>
    <row r="19" spans="1:26" ht="10.5">
      <c r="A19" s="12" t="s">
        <v>2</v>
      </c>
      <c r="B19" s="12"/>
      <c r="C19" s="22"/>
      <c r="D19" s="22"/>
      <c r="E19" s="22"/>
      <c r="F19" s="1" t="s">
        <v>3</v>
      </c>
      <c r="H19" s="2" t="s">
        <v>4</v>
      </c>
      <c r="I19" s="23"/>
      <c r="J19" s="23"/>
      <c r="K19" s="23"/>
      <c r="L19" s="1" t="s">
        <v>5</v>
      </c>
      <c r="O19" s="12" t="s">
        <v>2</v>
      </c>
      <c r="P19" s="12"/>
      <c r="Q19" s="22"/>
      <c r="R19" s="22"/>
      <c r="S19" s="22"/>
      <c r="T19" s="1" t="s">
        <v>3</v>
      </c>
      <c r="V19" s="2" t="s">
        <v>4</v>
      </c>
      <c r="W19" s="23"/>
      <c r="X19" s="23"/>
      <c r="Y19" s="23"/>
      <c r="Z19" s="1" t="s">
        <v>5</v>
      </c>
    </row>
    <row r="22" spans="1:27" ht="10.5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O22" s="19" t="s">
        <v>10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4" spans="1:26" ht="10.5">
      <c r="A24" s="12" t="s">
        <v>7</v>
      </c>
      <c r="B24" s="12"/>
      <c r="C24" s="12"/>
      <c r="D24" s="12"/>
      <c r="E24" s="12"/>
      <c r="F24" s="12"/>
      <c r="G24" s="12"/>
      <c r="H24" s="12"/>
      <c r="I24" s="20">
        <v>4</v>
      </c>
      <c r="J24" s="20"/>
      <c r="K24" s="20"/>
      <c r="L24" s="1" t="s">
        <v>9</v>
      </c>
      <c r="O24" s="12" t="s">
        <v>23</v>
      </c>
      <c r="P24" s="12"/>
      <c r="Q24" s="12"/>
      <c r="R24" s="12"/>
      <c r="S24" s="12"/>
      <c r="T24" s="12"/>
      <c r="U24" s="12"/>
      <c r="V24" s="12"/>
      <c r="W24" s="22"/>
      <c r="X24" s="22"/>
      <c r="Y24" s="22"/>
      <c r="Z24" s="22"/>
    </row>
    <row r="25" spans="1:24" ht="3" customHeight="1">
      <c r="A25" s="3"/>
      <c r="B25" s="4"/>
      <c r="C25" s="4"/>
      <c r="D25" s="4"/>
      <c r="G25" s="2"/>
      <c r="H25" s="5"/>
      <c r="I25" s="5"/>
      <c r="J25" s="5"/>
      <c r="N25" s="3"/>
      <c r="O25" s="3"/>
      <c r="P25" s="4"/>
      <c r="Q25" s="4"/>
      <c r="R25" s="4"/>
      <c r="U25" s="2"/>
      <c r="V25" s="5"/>
      <c r="W25" s="5"/>
      <c r="X25" s="5"/>
    </row>
    <row r="26" spans="1:26" ht="10.5">
      <c r="A26" s="12" t="s">
        <v>36</v>
      </c>
      <c r="B26" s="12"/>
      <c r="C26" s="12"/>
      <c r="D26" s="12"/>
      <c r="E26" s="12"/>
      <c r="F26" s="12"/>
      <c r="G26" s="12"/>
      <c r="H26" s="12"/>
      <c r="I26" s="21">
        <v>69.3</v>
      </c>
      <c r="J26" s="21"/>
      <c r="K26" s="21"/>
      <c r="L26" s="1" t="s">
        <v>3</v>
      </c>
      <c r="O26" s="12" t="s">
        <v>11</v>
      </c>
      <c r="P26" s="12"/>
      <c r="Q26" s="12"/>
      <c r="R26" s="12"/>
      <c r="S26" s="12"/>
      <c r="T26" s="12"/>
      <c r="U26" s="12"/>
      <c r="V26" s="12"/>
      <c r="W26" s="23"/>
      <c r="X26" s="23"/>
      <c r="Y26" s="23"/>
      <c r="Z26" s="23"/>
    </row>
    <row r="27" spans="1:24" ht="3" customHeight="1">
      <c r="A27" s="3"/>
      <c r="B27" s="4"/>
      <c r="C27" s="4"/>
      <c r="D27" s="4"/>
      <c r="G27" s="2"/>
      <c r="H27" s="5"/>
      <c r="I27" s="5"/>
      <c r="J27" s="5"/>
      <c r="N27" s="3"/>
      <c r="O27" s="3"/>
      <c r="P27" s="4"/>
      <c r="Q27" s="4"/>
      <c r="R27" s="4"/>
      <c r="U27" s="2"/>
      <c r="V27" s="5"/>
      <c r="W27" s="5"/>
      <c r="X27" s="5"/>
    </row>
    <row r="28" spans="1:26" ht="10.5">
      <c r="A28" s="12" t="s">
        <v>8</v>
      </c>
      <c r="B28" s="12"/>
      <c r="C28" s="12"/>
      <c r="D28" s="12"/>
      <c r="E28" s="12"/>
      <c r="F28" s="12"/>
      <c r="G28" s="12"/>
      <c r="H28" s="12"/>
      <c r="I28" s="21">
        <f>I24*I26</f>
        <v>277.2</v>
      </c>
      <c r="J28" s="21"/>
      <c r="K28" s="21"/>
      <c r="L28" s="1" t="s">
        <v>3</v>
      </c>
      <c r="O28" s="12" t="s">
        <v>12</v>
      </c>
      <c r="P28" s="12"/>
      <c r="Q28" s="12"/>
      <c r="R28" s="12"/>
      <c r="S28" s="12"/>
      <c r="T28" s="12"/>
      <c r="U28" s="12"/>
      <c r="V28" s="12"/>
      <c r="W28" s="23"/>
      <c r="X28" s="23"/>
      <c r="Y28" s="23"/>
      <c r="Z28" s="23"/>
    </row>
    <row r="29" spans="1:24" ht="3" customHeight="1">
      <c r="A29" s="3"/>
      <c r="B29" s="4"/>
      <c r="C29" s="4"/>
      <c r="D29" s="4"/>
      <c r="G29" s="2"/>
      <c r="H29" s="5"/>
      <c r="I29" s="5"/>
      <c r="J29" s="5"/>
      <c r="N29" s="3"/>
      <c r="O29" s="3"/>
      <c r="P29" s="4"/>
      <c r="Q29" s="4"/>
      <c r="R29" s="4"/>
      <c r="U29" s="2"/>
      <c r="V29" s="5"/>
      <c r="W29" s="5"/>
      <c r="X29" s="5"/>
    </row>
    <row r="30" spans="1:26" ht="10.5">
      <c r="A30" s="12" t="s">
        <v>14</v>
      </c>
      <c r="B30" s="12"/>
      <c r="C30" s="12"/>
      <c r="D30" s="12"/>
      <c r="E30" s="12"/>
      <c r="F30" s="12"/>
      <c r="G30" s="12"/>
      <c r="H30" s="12"/>
      <c r="I30" s="21">
        <v>30.5</v>
      </c>
      <c r="J30" s="21"/>
      <c r="K30" s="21"/>
      <c r="L30" s="1" t="s">
        <v>21</v>
      </c>
      <c r="O30" s="12" t="s">
        <v>17</v>
      </c>
      <c r="P30" s="12"/>
      <c r="Q30" s="12"/>
      <c r="R30" s="12"/>
      <c r="S30" s="12"/>
      <c r="T30" s="12"/>
      <c r="U30" s="12"/>
      <c r="V30" s="12"/>
      <c r="W30" s="14">
        <f>W24*(W26+W28)</f>
        <v>0</v>
      </c>
      <c r="X30" s="14"/>
      <c r="Y30" s="14"/>
      <c r="Z30" s="14"/>
    </row>
    <row r="31" spans="1:24" ht="3" customHeight="1">
      <c r="A31" s="3"/>
      <c r="B31" s="4"/>
      <c r="C31" s="4"/>
      <c r="D31" s="4"/>
      <c r="G31" s="2"/>
      <c r="H31" s="5"/>
      <c r="I31" s="5"/>
      <c r="J31" s="5"/>
      <c r="N31" s="3"/>
      <c r="O31" s="3"/>
      <c r="P31" s="4"/>
      <c r="Q31" s="4"/>
      <c r="R31" s="4"/>
      <c r="U31" s="2"/>
      <c r="V31" s="5"/>
      <c r="W31" s="5"/>
      <c r="X31" s="5"/>
    </row>
    <row r="32" spans="1:27" ht="10.5">
      <c r="A32" s="12" t="s">
        <v>13</v>
      </c>
      <c r="B32" s="12"/>
      <c r="C32" s="12"/>
      <c r="D32" s="12"/>
      <c r="E32" s="12"/>
      <c r="F32" s="12"/>
      <c r="G32" s="12"/>
      <c r="H32" s="12"/>
      <c r="I32" s="21">
        <f>I28*I30</f>
        <v>8454.6</v>
      </c>
      <c r="J32" s="21"/>
      <c r="K32" s="21"/>
      <c r="L32" s="1" t="s">
        <v>3</v>
      </c>
      <c r="O32" s="12" t="s">
        <v>45</v>
      </c>
      <c r="P32" s="12"/>
      <c r="Q32" s="12"/>
      <c r="R32" s="12"/>
      <c r="S32" s="12"/>
      <c r="T32" s="12"/>
      <c r="U32" s="12"/>
      <c r="V32" s="12"/>
      <c r="W32" s="26">
        <v>0.069</v>
      </c>
      <c r="X32" s="26"/>
      <c r="Y32" s="26"/>
      <c r="Z32" s="26"/>
      <c r="AA32" s="1" t="s">
        <v>35</v>
      </c>
    </row>
    <row r="33" spans="1:24" ht="3" customHeight="1">
      <c r="A33" s="9"/>
      <c r="B33" s="4"/>
      <c r="C33" s="4"/>
      <c r="D33" s="4"/>
      <c r="G33" s="10"/>
      <c r="H33" s="5"/>
      <c r="I33" s="5"/>
      <c r="J33" s="5"/>
      <c r="N33" s="9"/>
      <c r="O33" s="9"/>
      <c r="P33" s="4"/>
      <c r="Q33" s="4"/>
      <c r="R33" s="4"/>
      <c r="U33" s="10"/>
      <c r="V33" s="5"/>
      <c r="W33" s="5"/>
      <c r="X33" s="5"/>
    </row>
    <row r="34" spans="1:27" ht="10.5">
      <c r="A34" s="12" t="s">
        <v>49</v>
      </c>
      <c r="B34" s="12"/>
      <c r="C34" s="12"/>
      <c r="D34" s="12"/>
      <c r="E34" s="12"/>
      <c r="F34" s="12"/>
      <c r="G34" s="12"/>
      <c r="H34" s="12"/>
      <c r="I34" s="17">
        <f>I32+(I32*W32)</f>
        <v>9037.967400000001</v>
      </c>
      <c r="J34" s="17"/>
      <c r="K34" s="17"/>
      <c r="L34" s="1" t="s">
        <v>3</v>
      </c>
      <c r="O34" s="18" t="s">
        <v>42</v>
      </c>
      <c r="P34" s="18"/>
      <c r="Q34" s="18"/>
      <c r="R34" s="18"/>
      <c r="S34" s="18"/>
      <c r="T34" s="18"/>
      <c r="U34" s="18"/>
      <c r="V34" s="18"/>
      <c r="W34" s="8"/>
      <c r="AA34" s="7"/>
    </row>
    <row r="35" spans="15:23" ht="10.5">
      <c r="O35" s="18"/>
      <c r="P35" s="18"/>
      <c r="Q35" s="18"/>
      <c r="R35" s="18"/>
      <c r="S35" s="18"/>
      <c r="T35" s="18"/>
      <c r="U35" s="18"/>
      <c r="V35" s="18"/>
      <c r="W35" s="8"/>
    </row>
    <row r="37" spans="1:27" ht="10.5">
      <c r="A37" s="19" t="s">
        <v>54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O37" s="19" t="s">
        <v>55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9" spans="8:26" ht="10.5">
      <c r="H39" s="19" t="s">
        <v>53</v>
      </c>
      <c r="I39" s="19"/>
      <c r="K39" s="19" t="s">
        <v>56</v>
      </c>
      <c r="L39" s="19"/>
      <c r="V39" s="19" t="s">
        <v>53</v>
      </c>
      <c r="W39" s="19"/>
      <c r="Y39" s="19" t="s">
        <v>56</v>
      </c>
      <c r="Z39" s="19"/>
    </row>
    <row r="40" spans="1:27" ht="3" customHeight="1">
      <c r="A40" s="9"/>
      <c r="B40" s="4"/>
      <c r="C40" s="4"/>
      <c r="D40" s="4"/>
      <c r="G40" s="10"/>
      <c r="H40" s="5"/>
      <c r="I40" s="5"/>
      <c r="J40" s="5"/>
      <c r="K40" s="5"/>
      <c r="L40" s="5"/>
      <c r="M40" s="5"/>
      <c r="O40" s="9"/>
      <c r="P40" s="4"/>
      <c r="Q40" s="4"/>
      <c r="R40" s="4"/>
      <c r="U40" s="10"/>
      <c r="V40" s="5"/>
      <c r="W40" s="5"/>
      <c r="X40" s="5"/>
      <c r="Y40" s="5"/>
      <c r="Z40" s="5"/>
      <c r="AA40" s="5"/>
    </row>
    <row r="41" spans="1:27" ht="10.5">
      <c r="A41" s="12" t="s">
        <v>50</v>
      </c>
      <c r="B41" s="12"/>
      <c r="C41" s="12"/>
      <c r="D41" s="12"/>
      <c r="E41" s="12"/>
      <c r="F41" s="12"/>
      <c r="G41" s="12"/>
      <c r="H41" s="13">
        <f>IF(I32&gt;C15,C15,I32)</f>
        <v>0</v>
      </c>
      <c r="I41" s="13"/>
      <c r="J41" s="7" t="s">
        <v>52</v>
      </c>
      <c r="K41" s="13">
        <f>IF(I34&gt;C15,C15,I34)</f>
        <v>0</v>
      </c>
      <c r="L41" s="13"/>
      <c r="M41" s="7" t="s">
        <v>52</v>
      </c>
      <c r="O41" s="12" t="s">
        <v>57</v>
      </c>
      <c r="P41" s="12"/>
      <c r="Q41" s="12"/>
      <c r="R41" s="12"/>
      <c r="S41" s="12"/>
      <c r="T41" s="12"/>
      <c r="U41" s="12"/>
      <c r="V41" s="13">
        <f>IF(I32&gt;Q15,Q15,I32)</f>
        <v>0</v>
      </c>
      <c r="W41" s="13"/>
      <c r="X41" s="7" t="s">
        <v>52</v>
      </c>
      <c r="Y41" s="13">
        <f>IF(I34&gt;Q15,Q15,I34)</f>
        <v>0</v>
      </c>
      <c r="Z41" s="13"/>
      <c r="AA41" s="7" t="s">
        <v>52</v>
      </c>
    </row>
    <row r="42" spans="1:27" ht="3" customHeight="1">
      <c r="A42" s="3"/>
      <c r="B42" s="4"/>
      <c r="C42" s="4"/>
      <c r="D42" s="4"/>
      <c r="G42" s="2"/>
      <c r="H42" s="5"/>
      <c r="I42" s="5"/>
      <c r="J42" s="5"/>
      <c r="K42" s="5"/>
      <c r="L42" s="5"/>
      <c r="M42" s="5"/>
      <c r="O42" s="9"/>
      <c r="P42" s="4"/>
      <c r="Q42" s="4"/>
      <c r="R42" s="4"/>
      <c r="U42" s="10"/>
      <c r="V42" s="5"/>
      <c r="W42" s="5"/>
      <c r="X42" s="5"/>
      <c r="Y42" s="5"/>
      <c r="Z42" s="5"/>
      <c r="AA42" s="5"/>
    </row>
    <row r="43" spans="1:27" ht="10.5">
      <c r="A43" s="12" t="s">
        <v>15</v>
      </c>
      <c r="B43" s="12"/>
      <c r="C43" s="12"/>
      <c r="D43" s="12"/>
      <c r="E43" s="12"/>
      <c r="F43" s="12"/>
      <c r="G43" s="12"/>
      <c r="H43" s="14">
        <f>(H41/1000)*I15</f>
        <v>0</v>
      </c>
      <c r="I43" s="14"/>
      <c r="J43" s="7"/>
      <c r="K43" s="14">
        <f>(K41/1000)*I15</f>
        <v>0</v>
      </c>
      <c r="L43" s="14"/>
      <c r="M43" s="7"/>
      <c r="O43" s="12" t="s">
        <v>18</v>
      </c>
      <c r="P43" s="12"/>
      <c r="Q43" s="12"/>
      <c r="R43" s="12"/>
      <c r="S43" s="12"/>
      <c r="T43" s="12"/>
      <c r="U43" s="12"/>
      <c r="V43" s="14">
        <f>(V41/1000)*W15</f>
        <v>0</v>
      </c>
      <c r="W43" s="14"/>
      <c r="X43" s="7"/>
      <c r="Y43" s="14">
        <f>(Y41/1000)*W15</f>
        <v>0</v>
      </c>
      <c r="Z43" s="14"/>
      <c r="AA43" s="7"/>
    </row>
    <row r="44" spans="1:27" ht="3" customHeight="1">
      <c r="A44" s="3"/>
      <c r="B44" s="4"/>
      <c r="C44" s="4"/>
      <c r="D44" s="4"/>
      <c r="G44" s="2"/>
      <c r="H44" s="5"/>
      <c r="I44" s="5"/>
      <c r="J44" s="5"/>
      <c r="K44" s="5"/>
      <c r="L44" s="5"/>
      <c r="M44" s="5"/>
      <c r="O44" s="9"/>
      <c r="P44" s="4"/>
      <c r="Q44" s="4"/>
      <c r="R44" s="4"/>
      <c r="U44" s="10"/>
      <c r="V44" s="5"/>
      <c r="W44" s="5"/>
      <c r="X44" s="5"/>
      <c r="Y44" s="5"/>
      <c r="Z44" s="5"/>
      <c r="AA44" s="5"/>
    </row>
    <row r="45" spans="1:27" ht="11.25" customHeight="1">
      <c r="A45" s="12" t="s">
        <v>51</v>
      </c>
      <c r="B45" s="12"/>
      <c r="C45" s="12"/>
      <c r="D45" s="12"/>
      <c r="E45" s="12"/>
      <c r="F45" s="12"/>
      <c r="G45" s="12"/>
      <c r="H45" s="13">
        <f>IF(AND(I32&gt;C15,C17&lt;&gt;0),I32-(H41+H49),0)</f>
        <v>0</v>
      </c>
      <c r="I45" s="13"/>
      <c r="J45" s="7" t="s">
        <v>52</v>
      </c>
      <c r="K45" s="13">
        <f>IF(AND(I34&gt;C15,C17&lt;&gt;0),I34-(K41+K49),0)</f>
        <v>0</v>
      </c>
      <c r="L45" s="13"/>
      <c r="M45" s="7" t="s">
        <v>52</v>
      </c>
      <c r="O45" s="12" t="s">
        <v>58</v>
      </c>
      <c r="P45" s="12"/>
      <c r="Q45" s="12"/>
      <c r="R45" s="12"/>
      <c r="S45" s="12"/>
      <c r="T45" s="12"/>
      <c r="U45" s="12"/>
      <c r="V45" s="13">
        <f>IF(AND(I32&gt;Q15,Q17&lt;&gt;0),I32-(V41+V49),0)</f>
        <v>0</v>
      </c>
      <c r="W45" s="13"/>
      <c r="X45" s="7" t="s">
        <v>52</v>
      </c>
      <c r="Y45" s="13">
        <f>IF(AND(I34&gt;Q15,Q17&lt;&gt;0),I34-(Y41+Y49),0)</f>
        <v>0</v>
      </c>
      <c r="Z45" s="13"/>
      <c r="AA45" s="7" t="s">
        <v>52</v>
      </c>
    </row>
    <row r="46" spans="1:27" ht="3" customHeight="1">
      <c r="A46" s="3"/>
      <c r="B46" s="4"/>
      <c r="C46" s="4"/>
      <c r="D46" s="4"/>
      <c r="G46" s="2"/>
      <c r="H46" s="5"/>
      <c r="I46" s="5"/>
      <c r="J46" s="5"/>
      <c r="K46" s="5"/>
      <c r="L46" s="5"/>
      <c r="M46" s="5"/>
      <c r="O46" s="9"/>
      <c r="P46" s="4"/>
      <c r="Q46" s="4"/>
      <c r="R46" s="4"/>
      <c r="U46" s="10"/>
      <c r="V46" s="5"/>
      <c r="W46" s="5"/>
      <c r="X46" s="5"/>
      <c r="Y46" s="5"/>
      <c r="Z46" s="5"/>
      <c r="AA46" s="5"/>
    </row>
    <row r="47" spans="1:27" ht="10.5">
      <c r="A47" s="12" t="s">
        <v>16</v>
      </c>
      <c r="B47" s="12"/>
      <c r="C47" s="12"/>
      <c r="D47" s="12"/>
      <c r="E47" s="12"/>
      <c r="F47" s="12"/>
      <c r="G47" s="12"/>
      <c r="H47" s="14">
        <f>(H45/1000)*I17</f>
        <v>0</v>
      </c>
      <c r="I47" s="14"/>
      <c r="J47" s="7"/>
      <c r="K47" s="14">
        <f>(K45/1000)*I17</f>
        <v>0</v>
      </c>
      <c r="L47" s="14"/>
      <c r="M47" s="7"/>
      <c r="O47" s="12" t="s">
        <v>19</v>
      </c>
      <c r="P47" s="12"/>
      <c r="Q47" s="12"/>
      <c r="R47" s="12"/>
      <c r="S47" s="12"/>
      <c r="T47" s="12"/>
      <c r="U47" s="12"/>
      <c r="V47" s="14">
        <f>(V45/1000)*W17</f>
        <v>0</v>
      </c>
      <c r="W47" s="14"/>
      <c r="X47" s="7"/>
      <c r="Y47" s="14">
        <f>(Y45/1000)*W17</f>
        <v>0</v>
      </c>
      <c r="Z47" s="14"/>
      <c r="AA47" s="7"/>
    </row>
    <row r="48" spans="1:27" ht="3" customHeight="1">
      <c r="A48" s="3"/>
      <c r="B48" s="4"/>
      <c r="C48" s="4"/>
      <c r="D48" s="4"/>
      <c r="G48" s="2"/>
      <c r="H48" s="5"/>
      <c r="I48" s="5"/>
      <c r="J48" s="5"/>
      <c r="K48" s="5"/>
      <c r="L48" s="5"/>
      <c r="M48" s="5"/>
      <c r="O48" s="9"/>
      <c r="P48" s="4"/>
      <c r="Q48" s="4"/>
      <c r="R48" s="4"/>
      <c r="U48" s="10"/>
      <c r="V48" s="5"/>
      <c r="W48" s="5"/>
      <c r="X48" s="5"/>
      <c r="Y48" s="5"/>
      <c r="Z48" s="5"/>
      <c r="AA48" s="5"/>
    </row>
    <row r="49" spans="1:27" ht="10.5">
      <c r="A49" s="12" t="s">
        <v>51</v>
      </c>
      <c r="B49" s="12"/>
      <c r="C49" s="12"/>
      <c r="D49" s="12"/>
      <c r="E49" s="12"/>
      <c r="F49" s="12"/>
      <c r="G49" s="12"/>
      <c r="H49" s="13">
        <f>IF(AND(I32&gt;(C15+C17),C19&lt;&gt;0),I32-(C15+C17),0)</f>
        <v>0</v>
      </c>
      <c r="I49" s="13"/>
      <c r="J49" s="7" t="s">
        <v>52</v>
      </c>
      <c r="K49" s="13">
        <f>IF(AND(I34&gt;(C15+C17),C19&lt;&gt;0),I34-(C15+C17),0)</f>
        <v>0</v>
      </c>
      <c r="L49" s="13"/>
      <c r="M49" s="7" t="s">
        <v>52</v>
      </c>
      <c r="O49" s="12" t="s">
        <v>58</v>
      </c>
      <c r="P49" s="12"/>
      <c r="Q49" s="12"/>
      <c r="R49" s="12"/>
      <c r="S49" s="12"/>
      <c r="T49" s="12"/>
      <c r="U49" s="12"/>
      <c r="V49" s="13">
        <f>IF(AND(I32&gt;(Q15+Q17),Q19&lt;&gt;0),I32-(Q15+Q17),0)</f>
        <v>0</v>
      </c>
      <c r="W49" s="13"/>
      <c r="X49" s="7" t="s">
        <v>52</v>
      </c>
      <c r="Y49" s="13">
        <f>IF(AND(I34&gt;(Q15+Q17),Q19&lt;&gt;0),I34-(Q15+Q17),0)</f>
        <v>0</v>
      </c>
      <c r="Z49" s="13"/>
      <c r="AA49" s="7" t="s">
        <v>52</v>
      </c>
    </row>
    <row r="50" spans="1:27" ht="3" customHeight="1">
      <c r="A50" s="3"/>
      <c r="B50" s="4"/>
      <c r="C50" s="4"/>
      <c r="D50" s="4"/>
      <c r="G50" s="2"/>
      <c r="H50" s="5"/>
      <c r="I50" s="5"/>
      <c r="J50" s="5"/>
      <c r="K50" s="5"/>
      <c r="L50" s="5"/>
      <c r="M50" s="5"/>
      <c r="O50" s="9"/>
      <c r="P50" s="4"/>
      <c r="Q50" s="4"/>
      <c r="R50" s="4"/>
      <c r="U50" s="10"/>
      <c r="V50" s="5"/>
      <c r="W50" s="5"/>
      <c r="X50" s="5"/>
      <c r="Y50" s="5"/>
      <c r="Z50" s="5"/>
      <c r="AA50" s="5"/>
    </row>
    <row r="51" spans="1:27" ht="10.5">
      <c r="A51" s="12" t="s">
        <v>16</v>
      </c>
      <c r="B51" s="12"/>
      <c r="C51" s="12"/>
      <c r="D51" s="12"/>
      <c r="E51" s="12"/>
      <c r="F51" s="12"/>
      <c r="G51" s="12"/>
      <c r="H51" s="14">
        <f>(H49/1000)*I19</f>
        <v>0</v>
      </c>
      <c r="I51" s="14"/>
      <c r="J51" s="7"/>
      <c r="K51" s="14">
        <f>(K49/1000)*I19</f>
        <v>0</v>
      </c>
      <c r="L51" s="14"/>
      <c r="M51" s="7"/>
      <c r="O51" s="12" t="s">
        <v>19</v>
      </c>
      <c r="P51" s="12"/>
      <c r="Q51" s="12"/>
      <c r="R51" s="12"/>
      <c r="S51" s="12"/>
      <c r="T51" s="12"/>
      <c r="U51" s="12"/>
      <c r="V51" s="14">
        <f>(V49/1000)*W19</f>
        <v>0</v>
      </c>
      <c r="W51" s="14"/>
      <c r="X51" s="7"/>
      <c r="Y51" s="14">
        <f>(Y49/1000)*W19</f>
        <v>0</v>
      </c>
      <c r="Z51" s="14"/>
      <c r="AA51" s="7"/>
    </row>
    <row r="52" spans="1:27" ht="3" customHeight="1">
      <c r="A52" s="3"/>
      <c r="B52" s="4"/>
      <c r="C52" s="4"/>
      <c r="D52" s="4"/>
      <c r="G52" s="2"/>
      <c r="H52" s="5"/>
      <c r="I52" s="5"/>
      <c r="J52" s="5"/>
      <c r="K52" s="5"/>
      <c r="L52" s="5"/>
      <c r="M52" s="5"/>
      <c r="O52" s="9"/>
      <c r="P52" s="4"/>
      <c r="Q52" s="4"/>
      <c r="R52" s="4"/>
      <c r="U52" s="10"/>
      <c r="V52" s="5"/>
      <c r="W52" s="5"/>
      <c r="X52" s="5"/>
      <c r="Y52" s="5"/>
      <c r="Z52" s="5"/>
      <c r="AA52" s="5"/>
    </row>
    <row r="53" spans="1:27" ht="10.5">
      <c r="A53" s="12" t="s">
        <v>20</v>
      </c>
      <c r="B53" s="12"/>
      <c r="C53" s="12"/>
      <c r="D53" s="12"/>
      <c r="E53" s="12"/>
      <c r="F53" s="12"/>
      <c r="G53" s="12"/>
      <c r="H53" s="14">
        <f>H43+H47+H51</f>
        <v>0</v>
      </c>
      <c r="I53" s="14"/>
      <c r="J53" s="7"/>
      <c r="K53" s="14">
        <f>K43+K47+K51</f>
        <v>0</v>
      </c>
      <c r="L53" s="14"/>
      <c r="M53" s="7"/>
      <c r="O53" s="12" t="s">
        <v>22</v>
      </c>
      <c r="P53" s="12"/>
      <c r="Q53" s="12"/>
      <c r="R53" s="12"/>
      <c r="S53" s="12"/>
      <c r="T53" s="12"/>
      <c r="U53" s="12"/>
      <c r="V53" s="14">
        <f>V43+V47+V51</f>
        <v>0</v>
      </c>
      <c r="W53" s="14"/>
      <c r="X53" s="7"/>
      <c r="Y53" s="14">
        <f>Y43+Y47+Y51</f>
        <v>0</v>
      </c>
      <c r="Z53" s="14"/>
      <c r="AA53" s="7"/>
    </row>
    <row r="56" spans="1:27" ht="10.5">
      <c r="A56" s="19" t="s">
        <v>29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O56" s="19" t="s">
        <v>30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8" spans="1:25" ht="10.5">
      <c r="A58" s="12" t="s">
        <v>25</v>
      </c>
      <c r="B58" s="12"/>
      <c r="C58" s="12"/>
      <c r="D58" s="12"/>
      <c r="E58" s="12"/>
      <c r="F58" s="12"/>
      <c r="G58" s="12"/>
      <c r="H58" s="12"/>
      <c r="I58" s="14">
        <f>K53-H53</f>
        <v>0</v>
      </c>
      <c r="J58" s="14"/>
      <c r="K58" s="14"/>
      <c r="O58" s="12" t="s">
        <v>26</v>
      </c>
      <c r="P58" s="12"/>
      <c r="Q58" s="12"/>
      <c r="R58" s="12"/>
      <c r="S58" s="12"/>
      <c r="T58" s="12"/>
      <c r="U58" s="12"/>
      <c r="V58" s="12"/>
      <c r="W58" s="14">
        <f>Y53-V53</f>
        <v>0</v>
      </c>
      <c r="X58" s="14"/>
      <c r="Y58" s="14"/>
    </row>
    <row r="59" spans="1:24" ht="3" customHeight="1">
      <c r="A59" s="3"/>
      <c r="B59" s="4"/>
      <c r="C59" s="4"/>
      <c r="D59" s="4"/>
      <c r="G59" s="2"/>
      <c r="H59" s="5"/>
      <c r="I59" s="5"/>
      <c r="J59" s="5"/>
      <c r="O59" s="3"/>
      <c r="P59" s="4"/>
      <c r="Q59" s="4"/>
      <c r="R59" s="4"/>
      <c r="U59" s="2"/>
      <c r="V59" s="5"/>
      <c r="W59" s="5"/>
      <c r="X59" s="5"/>
    </row>
    <row r="60" spans="1:25" ht="10.5">
      <c r="A60" s="12" t="s">
        <v>27</v>
      </c>
      <c r="B60" s="12"/>
      <c r="C60" s="12"/>
      <c r="D60" s="12"/>
      <c r="E60" s="12"/>
      <c r="F60" s="12"/>
      <c r="G60" s="12"/>
      <c r="H60" s="12"/>
      <c r="I60" s="14">
        <f>I58*12</f>
        <v>0</v>
      </c>
      <c r="J60" s="14"/>
      <c r="K60" s="14"/>
      <c r="O60" s="12" t="s">
        <v>28</v>
      </c>
      <c r="P60" s="12"/>
      <c r="Q60" s="12"/>
      <c r="R60" s="12"/>
      <c r="S60" s="12"/>
      <c r="T60" s="12"/>
      <c r="U60" s="12"/>
      <c r="V60" s="12"/>
      <c r="W60" s="14">
        <f>W58*12</f>
        <v>0</v>
      </c>
      <c r="X60" s="14"/>
      <c r="Y60" s="14"/>
    </row>
    <row r="63" spans="1:27" ht="10.5">
      <c r="A63" s="19" t="s">
        <v>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5" spans="1:22" ht="15" customHeight="1">
      <c r="A65" s="12" t="s">
        <v>31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>
        <f>I60+W60</f>
        <v>0</v>
      </c>
      <c r="S65" s="14"/>
      <c r="T65" s="14"/>
      <c r="U65" s="14"/>
      <c r="V65" s="6" t="s">
        <v>42</v>
      </c>
    </row>
    <row r="66" spans="2:24" ht="3" customHeight="1">
      <c r="B66" s="2"/>
      <c r="C66" s="3"/>
      <c r="D66" s="4"/>
      <c r="E66" s="4"/>
      <c r="F66" s="4"/>
      <c r="I66" s="2"/>
      <c r="J66" s="5"/>
      <c r="K66" s="5"/>
      <c r="L66" s="5"/>
      <c r="Q66" s="3"/>
      <c r="R66" s="4"/>
      <c r="S66" s="4"/>
      <c r="T66" s="4"/>
      <c r="V66" s="5"/>
      <c r="W66" s="5"/>
      <c r="X66" s="5"/>
    </row>
    <row r="67" spans="1:21" ht="15" customHeight="1">
      <c r="A67" s="12" t="s">
        <v>23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7">
        <f>W24</f>
        <v>0</v>
      </c>
      <c r="S67" s="27"/>
      <c r="T67" s="27"/>
      <c r="U67" s="27"/>
    </row>
    <row r="68" spans="2:24" ht="3" customHeight="1">
      <c r="B68" s="2"/>
      <c r="C68" s="3"/>
      <c r="D68" s="4"/>
      <c r="E68" s="4"/>
      <c r="F68" s="4"/>
      <c r="I68" s="2"/>
      <c r="J68" s="5"/>
      <c r="K68" s="5"/>
      <c r="L68" s="5"/>
      <c r="Q68" s="3"/>
      <c r="R68" s="4"/>
      <c r="S68" s="4"/>
      <c r="T68" s="4"/>
      <c r="V68" s="5"/>
      <c r="W68" s="5"/>
      <c r="X68" s="5"/>
    </row>
    <row r="69" spans="1:22" ht="15" customHeight="1">
      <c r="A69" s="12" t="s">
        <v>32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>
        <f>R65*R67</f>
        <v>0</v>
      </c>
      <c r="S69" s="14"/>
      <c r="T69" s="14"/>
      <c r="U69" s="14"/>
      <c r="V69" s="6" t="s">
        <v>42</v>
      </c>
    </row>
    <row r="70" spans="2:24" ht="3" customHeight="1">
      <c r="B70" s="2"/>
      <c r="C70" s="3"/>
      <c r="D70" s="4"/>
      <c r="E70" s="4"/>
      <c r="F70" s="4"/>
      <c r="I70" s="2"/>
      <c r="J70" s="5"/>
      <c r="K70" s="5"/>
      <c r="L70" s="5"/>
      <c r="Q70" s="3"/>
      <c r="R70" s="4"/>
      <c r="S70" s="4"/>
      <c r="T70" s="4"/>
      <c r="V70" s="5"/>
      <c r="W70" s="5"/>
      <c r="X70" s="5"/>
    </row>
    <row r="71" spans="1:21" ht="15" customHeight="1">
      <c r="A71" s="12" t="s">
        <v>17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>
        <f>W30</f>
        <v>0</v>
      </c>
      <c r="S71" s="14"/>
      <c r="T71" s="14"/>
      <c r="U71" s="14"/>
    </row>
    <row r="72" spans="2:24" ht="3" customHeight="1">
      <c r="B72" s="2"/>
      <c r="C72" s="3"/>
      <c r="D72" s="4"/>
      <c r="E72" s="4"/>
      <c r="F72" s="4"/>
      <c r="I72" s="2"/>
      <c r="J72" s="5"/>
      <c r="K72" s="5"/>
      <c r="L72" s="5"/>
      <c r="Q72" s="3"/>
      <c r="R72" s="4"/>
      <c r="S72" s="4"/>
      <c r="T72" s="4"/>
      <c r="V72" s="5"/>
      <c r="W72" s="5"/>
      <c r="X72" s="5"/>
    </row>
    <row r="73" spans="1:21" ht="15" customHeight="1">
      <c r="A73" s="12" t="s">
        <v>33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7">
        <f>IF(R69&gt;0,R71/R69,0)</f>
        <v>0</v>
      </c>
      <c r="S73" s="17"/>
      <c r="T73" s="17"/>
      <c r="U73" s="17"/>
    </row>
    <row r="74" spans="2:24" ht="3" customHeight="1">
      <c r="B74" s="2"/>
      <c r="C74" s="3"/>
      <c r="D74" s="4"/>
      <c r="E74" s="4"/>
      <c r="F74" s="4"/>
      <c r="I74" s="2"/>
      <c r="J74" s="5"/>
      <c r="K74" s="5"/>
      <c r="L74" s="5"/>
      <c r="Q74" s="3"/>
      <c r="R74" s="4"/>
      <c r="S74" s="4"/>
      <c r="T74" s="4"/>
      <c r="V74" s="5"/>
      <c r="W74" s="5"/>
      <c r="X74" s="5"/>
    </row>
    <row r="75" spans="1:21" ht="15" customHeight="1">
      <c r="A75" s="12" t="s">
        <v>34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8"/>
      <c r="S75" s="28"/>
      <c r="T75" s="28"/>
      <c r="U75" s="28"/>
    </row>
    <row r="76" spans="2:24" ht="3" customHeight="1">
      <c r="B76" s="2"/>
      <c r="C76" s="3"/>
      <c r="D76" s="4"/>
      <c r="E76" s="4"/>
      <c r="F76" s="4"/>
      <c r="I76" s="2"/>
      <c r="J76" s="5"/>
      <c r="K76" s="5"/>
      <c r="L76" s="5"/>
      <c r="Q76" s="3"/>
      <c r="R76" s="4"/>
      <c r="S76" s="4"/>
      <c r="T76" s="4"/>
      <c r="V76" s="5"/>
      <c r="W76" s="5"/>
      <c r="X76" s="5"/>
    </row>
    <row r="77" spans="1:21" ht="15" customHeight="1">
      <c r="A77" s="32" t="s">
        <v>60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9">
        <f>(R75-R73)*R69</f>
        <v>0</v>
      </c>
      <c r="S77" s="29"/>
      <c r="T77" s="29"/>
      <c r="U77" s="29"/>
    </row>
    <row r="79" spans="1:27" ht="10.5">
      <c r="A79" s="19" t="s">
        <v>37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0.5">
      <c r="A80" s="30" t="s">
        <v>62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0.5">
      <c r="A81" s="3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0.5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sheetProtection password="A647" sheet="1" objects="1" scenarios="1" selectLockedCells="1"/>
  <mergeCells count="126">
    <mergeCell ref="A82:AA82"/>
    <mergeCell ref="W30:Z30"/>
    <mergeCell ref="W24:Z24"/>
    <mergeCell ref="W26:Z26"/>
    <mergeCell ref="W28:Z28"/>
    <mergeCell ref="W32:Z32"/>
    <mergeCell ref="R65:U65"/>
    <mergeCell ref="R67:U67"/>
    <mergeCell ref="R69:U69"/>
    <mergeCell ref="R71:U71"/>
    <mergeCell ref="R73:U73"/>
    <mergeCell ref="R75:U75"/>
    <mergeCell ref="R77:U77"/>
    <mergeCell ref="A71:Q71"/>
    <mergeCell ref="A73:Q73"/>
    <mergeCell ref="A80:AA80"/>
    <mergeCell ref="A81:AA81"/>
    <mergeCell ref="A75:Q75"/>
    <mergeCell ref="A77:Q77"/>
    <mergeCell ref="A79:AA79"/>
    <mergeCell ref="A67:Q67"/>
    <mergeCell ref="A65:Q65"/>
    <mergeCell ref="A60:H60"/>
    <mergeCell ref="I60:K60"/>
    <mergeCell ref="O60:V60"/>
    <mergeCell ref="A69:Q69"/>
    <mergeCell ref="W60:Y60"/>
    <mergeCell ref="A10:AA10"/>
    <mergeCell ref="A63:AA63"/>
    <mergeCell ref="A58:H58"/>
    <mergeCell ref="I58:K58"/>
    <mergeCell ref="O58:V58"/>
    <mergeCell ref="W58:Y58"/>
    <mergeCell ref="A15:B15"/>
    <mergeCell ref="A17:B17"/>
    <mergeCell ref="A19:B19"/>
    <mergeCell ref="C15:E15"/>
    <mergeCell ref="C17:E17"/>
    <mergeCell ref="O24:V24"/>
    <mergeCell ref="O26:V26"/>
    <mergeCell ref="O28:V28"/>
    <mergeCell ref="O30:V30"/>
    <mergeCell ref="O32:V32"/>
    <mergeCell ref="O35:V35"/>
    <mergeCell ref="C19:E19"/>
    <mergeCell ref="W15:Y15"/>
    <mergeCell ref="O17:P17"/>
    <mergeCell ref="I28:K28"/>
    <mergeCell ref="Q17:S17"/>
    <mergeCell ref="W17:Y17"/>
    <mergeCell ref="O19:P19"/>
    <mergeCell ref="I15:K15"/>
    <mergeCell ref="I17:K17"/>
    <mergeCell ref="I19:K19"/>
    <mergeCell ref="O15:P15"/>
    <mergeCell ref="Q15:S15"/>
    <mergeCell ref="Q19:S19"/>
    <mergeCell ref="W19:Y19"/>
    <mergeCell ref="A56:M56"/>
    <mergeCell ref="O56:AA56"/>
    <mergeCell ref="A13:M13"/>
    <mergeCell ref="O13:AA13"/>
    <mergeCell ref="A22:M22"/>
    <mergeCell ref="O22:AA22"/>
    <mergeCell ref="A37:M37"/>
    <mergeCell ref="O37:AA37"/>
    <mergeCell ref="A32:H32"/>
    <mergeCell ref="I32:K32"/>
    <mergeCell ref="A30:H30"/>
    <mergeCell ref="I30:K30"/>
    <mergeCell ref="A47:G47"/>
    <mergeCell ref="A49:G49"/>
    <mergeCell ref="A51:G51"/>
    <mergeCell ref="K47:L47"/>
    <mergeCell ref="K49:L49"/>
    <mergeCell ref="K51:L51"/>
    <mergeCell ref="A24:H24"/>
    <mergeCell ref="A26:H26"/>
    <mergeCell ref="A53:G53"/>
    <mergeCell ref="H41:I41"/>
    <mergeCell ref="H43:I43"/>
    <mergeCell ref="H45:I45"/>
    <mergeCell ref="H47:I47"/>
    <mergeCell ref="H49:I49"/>
    <mergeCell ref="H51:I51"/>
    <mergeCell ref="H53:I53"/>
    <mergeCell ref="A9:AA9"/>
    <mergeCell ref="A11:AA11"/>
    <mergeCell ref="A34:H34"/>
    <mergeCell ref="I34:K34"/>
    <mergeCell ref="O34:V34"/>
    <mergeCell ref="A41:G41"/>
    <mergeCell ref="A43:G43"/>
    <mergeCell ref="A45:G45"/>
    <mergeCell ref="H39:I39"/>
    <mergeCell ref="K39:L39"/>
    <mergeCell ref="K41:L41"/>
    <mergeCell ref="K43:L43"/>
    <mergeCell ref="K45:L45"/>
    <mergeCell ref="A28:H28"/>
    <mergeCell ref="I24:K24"/>
    <mergeCell ref="I26:K26"/>
    <mergeCell ref="K53:L53"/>
    <mergeCell ref="V39:W39"/>
    <mergeCell ref="Y39:Z39"/>
    <mergeCell ref="O41:U41"/>
    <mergeCell ref="V41:W41"/>
    <mergeCell ref="Y41:Z41"/>
    <mergeCell ref="O43:U43"/>
    <mergeCell ref="V43:W43"/>
    <mergeCell ref="Y43:Z43"/>
    <mergeCell ref="O45:U45"/>
    <mergeCell ref="V45:W45"/>
    <mergeCell ref="Y45:Z45"/>
    <mergeCell ref="O47:U47"/>
    <mergeCell ref="V47:W47"/>
    <mergeCell ref="Y47:Z47"/>
    <mergeCell ref="O49:U49"/>
    <mergeCell ref="V49:W49"/>
    <mergeCell ref="Y49:Z49"/>
    <mergeCell ref="O51:U51"/>
    <mergeCell ref="V51:W51"/>
    <mergeCell ref="Y51:Z51"/>
    <mergeCell ref="O53:U53"/>
    <mergeCell ref="V53:W53"/>
    <mergeCell ref="Y53:Z53"/>
  </mergeCells>
  <printOptions horizontalCentered="1"/>
  <pageMargins left="0.25" right="0.25" top="0.25" bottom="0.25" header="0" footer="0"/>
  <pageSetup fitToHeight="1" fitToWidth="1" horizontalDpi="600" verticalDpi="600" orientation="portrait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A82"/>
  <sheetViews>
    <sheetView showGridLines="0" showRowColHeaders="0" zoomScaleSheetLayoutView="100" workbookViewId="0" topLeftCell="A1">
      <selection activeCell="A11" sqref="A11:AA11"/>
    </sheetView>
  </sheetViews>
  <sheetFormatPr defaultColWidth="3.7109375" defaultRowHeight="15"/>
  <cols>
    <col min="1" max="13" width="3.7109375" style="1" customWidth="1"/>
    <col min="14" max="14" width="5.140625" style="1" customWidth="1"/>
    <col min="15" max="29" width="3.7109375" style="1" customWidth="1"/>
    <col min="30" max="30" width="4.421875" style="1" bestFit="1" customWidth="1"/>
    <col min="31" max="31" width="3.7109375" style="1" customWidth="1"/>
    <col min="32" max="32" width="4.421875" style="1" bestFit="1" customWidth="1"/>
    <col min="33" max="35" width="3.7109375" style="1" customWidth="1"/>
    <col min="36" max="36" width="4.421875" style="1" bestFit="1" customWidth="1"/>
    <col min="37" max="16384" width="3.710937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1:27" ht="11.25" customHeight="1">
      <c r="A9" s="15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0.5">
      <c r="A10" s="24" t="s">
        <v>44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1.25" customHeight="1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3" spans="1:27" ht="10.5">
      <c r="A13" s="19" t="s">
        <v>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19" t="s">
        <v>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5" spans="1:26" ht="10.5">
      <c r="A15" s="12" t="s">
        <v>1</v>
      </c>
      <c r="B15" s="12"/>
      <c r="C15" s="22"/>
      <c r="D15" s="22"/>
      <c r="E15" s="22"/>
      <c r="F15" s="1" t="s">
        <v>39</v>
      </c>
      <c r="H15" s="2" t="s">
        <v>4</v>
      </c>
      <c r="I15" s="23"/>
      <c r="J15" s="23"/>
      <c r="K15" s="23"/>
      <c r="L15" s="1" t="s">
        <v>40</v>
      </c>
      <c r="O15" s="12" t="s">
        <v>1</v>
      </c>
      <c r="P15" s="12"/>
      <c r="Q15" s="22"/>
      <c r="R15" s="22"/>
      <c r="S15" s="22"/>
      <c r="T15" s="1" t="s">
        <v>39</v>
      </c>
      <c r="V15" s="2" t="s">
        <v>4</v>
      </c>
      <c r="W15" s="23"/>
      <c r="X15" s="23"/>
      <c r="Y15" s="23"/>
      <c r="Z15" s="1" t="s">
        <v>40</v>
      </c>
    </row>
    <row r="16" spans="1:25" ht="3" customHeight="1">
      <c r="A16" s="3"/>
      <c r="B16" s="3"/>
      <c r="C16" s="4"/>
      <c r="D16" s="4"/>
      <c r="E16" s="4"/>
      <c r="H16" s="2"/>
      <c r="I16" s="5"/>
      <c r="J16" s="5"/>
      <c r="K16" s="5"/>
      <c r="O16" s="3"/>
      <c r="P16" s="3"/>
      <c r="Q16" s="4"/>
      <c r="R16" s="4"/>
      <c r="S16" s="4"/>
      <c r="V16" s="2"/>
      <c r="W16" s="5"/>
      <c r="X16" s="5"/>
      <c r="Y16" s="5"/>
    </row>
    <row r="17" spans="1:26" ht="10.5">
      <c r="A17" s="12" t="s">
        <v>2</v>
      </c>
      <c r="B17" s="12"/>
      <c r="C17" s="22"/>
      <c r="D17" s="22"/>
      <c r="E17" s="22"/>
      <c r="F17" s="1" t="s">
        <v>39</v>
      </c>
      <c r="H17" s="2" t="s">
        <v>4</v>
      </c>
      <c r="I17" s="23"/>
      <c r="J17" s="23"/>
      <c r="K17" s="23"/>
      <c r="L17" s="1" t="s">
        <v>40</v>
      </c>
      <c r="O17" s="12" t="s">
        <v>2</v>
      </c>
      <c r="P17" s="12"/>
      <c r="Q17" s="22"/>
      <c r="R17" s="22"/>
      <c r="S17" s="22"/>
      <c r="T17" s="1" t="s">
        <v>39</v>
      </c>
      <c r="V17" s="2" t="s">
        <v>4</v>
      </c>
      <c r="W17" s="23"/>
      <c r="X17" s="23"/>
      <c r="Y17" s="23"/>
      <c r="Z17" s="1" t="s">
        <v>40</v>
      </c>
    </row>
    <row r="18" spans="1:25" ht="3" customHeight="1">
      <c r="A18" s="3"/>
      <c r="B18" s="3"/>
      <c r="C18" s="4"/>
      <c r="D18" s="4"/>
      <c r="E18" s="4"/>
      <c r="H18" s="2"/>
      <c r="I18" s="5"/>
      <c r="J18" s="5"/>
      <c r="K18" s="5"/>
      <c r="O18" s="3"/>
      <c r="P18" s="3"/>
      <c r="Q18" s="4"/>
      <c r="R18" s="4"/>
      <c r="S18" s="4"/>
      <c r="V18" s="2"/>
      <c r="W18" s="5"/>
      <c r="X18" s="5"/>
      <c r="Y18" s="5"/>
    </row>
    <row r="19" spans="1:26" ht="10.5">
      <c r="A19" s="12" t="s">
        <v>2</v>
      </c>
      <c r="B19" s="12"/>
      <c r="C19" s="22"/>
      <c r="D19" s="22"/>
      <c r="E19" s="22"/>
      <c r="F19" s="1" t="s">
        <v>39</v>
      </c>
      <c r="H19" s="2" t="s">
        <v>4</v>
      </c>
      <c r="I19" s="23"/>
      <c r="J19" s="23"/>
      <c r="K19" s="23"/>
      <c r="L19" s="1" t="s">
        <v>40</v>
      </c>
      <c r="O19" s="12" t="s">
        <v>2</v>
      </c>
      <c r="P19" s="12"/>
      <c r="Q19" s="22"/>
      <c r="R19" s="22"/>
      <c r="S19" s="22"/>
      <c r="T19" s="1" t="s">
        <v>39</v>
      </c>
      <c r="V19" s="2" t="s">
        <v>4</v>
      </c>
      <c r="W19" s="23"/>
      <c r="X19" s="23"/>
      <c r="Y19" s="23"/>
      <c r="Z19" s="1" t="s">
        <v>40</v>
      </c>
    </row>
    <row r="22" spans="1:27" ht="10.5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O22" s="19" t="s">
        <v>10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4" spans="1:26" ht="10.5">
      <c r="A24" s="12" t="s">
        <v>7</v>
      </c>
      <c r="B24" s="12"/>
      <c r="C24" s="12"/>
      <c r="D24" s="12"/>
      <c r="E24" s="12"/>
      <c r="F24" s="12"/>
      <c r="G24" s="12"/>
      <c r="H24" s="12"/>
      <c r="I24" s="20">
        <v>4</v>
      </c>
      <c r="J24" s="20"/>
      <c r="K24" s="20"/>
      <c r="L24" s="1" t="s">
        <v>9</v>
      </c>
      <c r="O24" s="12" t="s">
        <v>23</v>
      </c>
      <c r="P24" s="12"/>
      <c r="Q24" s="12"/>
      <c r="R24" s="12"/>
      <c r="S24" s="12"/>
      <c r="T24" s="12"/>
      <c r="U24" s="12"/>
      <c r="V24" s="12"/>
      <c r="W24" s="22"/>
      <c r="X24" s="22"/>
      <c r="Y24" s="22"/>
      <c r="Z24" s="22"/>
    </row>
    <row r="25" spans="1:24" ht="3" customHeight="1">
      <c r="A25" s="3"/>
      <c r="B25" s="4"/>
      <c r="C25" s="4"/>
      <c r="D25" s="4"/>
      <c r="G25" s="2"/>
      <c r="H25" s="5"/>
      <c r="I25" s="5"/>
      <c r="J25" s="5"/>
      <c r="N25" s="3"/>
      <c r="O25" s="3"/>
      <c r="P25" s="4"/>
      <c r="Q25" s="4"/>
      <c r="R25" s="4"/>
      <c r="U25" s="2"/>
      <c r="V25" s="5"/>
      <c r="W25" s="5"/>
      <c r="X25" s="5"/>
    </row>
    <row r="26" spans="1:26" ht="10.5">
      <c r="A26" s="12" t="s">
        <v>36</v>
      </c>
      <c r="B26" s="12"/>
      <c r="C26" s="12"/>
      <c r="D26" s="12"/>
      <c r="E26" s="12"/>
      <c r="F26" s="12"/>
      <c r="G26" s="12"/>
      <c r="H26" s="12"/>
      <c r="I26" s="21">
        <v>9.264</v>
      </c>
      <c r="J26" s="21"/>
      <c r="K26" s="21"/>
      <c r="L26" s="1" t="s">
        <v>39</v>
      </c>
      <c r="O26" s="12" t="s">
        <v>11</v>
      </c>
      <c r="P26" s="12"/>
      <c r="Q26" s="12"/>
      <c r="R26" s="12"/>
      <c r="S26" s="12"/>
      <c r="T26" s="12"/>
      <c r="U26" s="12"/>
      <c r="V26" s="12"/>
      <c r="W26" s="23"/>
      <c r="X26" s="23"/>
      <c r="Y26" s="23"/>
      <c r="Z26" s="23"/>
    </row>
    <row r="27" spans="1:24" ht="3" customHeight="1">
      <c r="A27" s="3"/>
      <c r="B27" s="4"/>
      <c r="C27" s="4"/>
      <c r="D27" s="4"/>
      <c r="G27" s="2"/>
      <c r="H27" s="5"/>
      <c r="I27" s="5"/>
      <c r="J27" s="5"/>
      <c r="N27" s="3"/>
      <c r="O27" s="3"/>
      <c r="P27" s="4"/>
      <c r="Q27" s="4"/>
      <c r="R27" s="4"/>
      <c r="U27" s="2"/>
      <c r="V27" s="5"/>
      <c r="W27" s="5"/>
      <c r="X27" s="5"/>
    </row>
    <row r="28" spans="1:26" ht="10.5">
      <c r="A28" s="12" t="s">
        <v>8</v>
      </c>
      <c r="B28" s="12"/>
      <c r="C28" s="12"/>
      <c r="D28" s="12"/>
      <c r="E28" s="12"/>
      <c r="F28" s="12"/>
      <c r="G28" s="12"/>
      <c r="H28" s="12"/>
      <c r="I28" s="21">
        <f>I24*I26</f>
        <v>37.056</v>
      </c>
      <c r="J28" s="21"/>
      <c r="K28" s="21"/>
      <c r="L28" s="1" t="s">
        <v>39</v>
      </c>
      <c r="O28" s="12" t="s">
        <v>12</v>
      </c>
      <c r="P28" s="12"/>
      <c r="Q28" s="12"/>
      <c r="R28" s="12"/>
      <c r="S28" s="12"/>
      <c r="T28" s="12"/>
      <c r="U28" s="12"/>
      <c r="V28" s="12"/>
      <c r="W28" s="23"/>
      <c r="X28" s="23"/>
      <c r="Y28" s="23"/>
      <c r="Z28" s="23"/>
    </row>
    <row r="29" spans="1:24" ht="3" customHeight="1">
      <c r="A29" s="3"/>
      <c r="B29" s="4"/>
      <c r="C29" s="4"/>
      <c r="D29" s="4"/>
      <c r="G29" s="2"/>
      <c r="H29" s="5"/>
      <c r="I29" s="5"/>
      <c r="J29" s="5"/>
      <c r="N29" s="3"/>
      <c r="O29" s="3"/>
      <c r="P29" s="4"/>
      <c r="Q29" s="4"/>
      <c r="R29" s="4"/>
      <c r="U29" s="2"/>
      <c r="V29" s="5"/>
      <c r="W29" s="5"/>
      <c r="X29" s="5"/>
    </row>
    <row r="30" spans="1:26" ht="10.5">
      <c r="A30" s="12" t="s">
        <v>14</v>
      </c>
      <c r="B30" s="12"/>
      <c r="C30" s="12"/>
      <c r="D30" s="12"/>
      <c r="E30" s="12"/>
      <c r="F30" s="12"/>
      <c r="G30" s="12"/>
      <c r="H30" s="12"/>
      <c r="I30" s="21">
        <v>30.5</v>
      </c>
      <c r="J30" s="21"/>
      <c r="K30" s="21"/>
      <c r="L30" s="1" t="s">
        <v>21</v>
      </c>
      <c r="O30" s="12" t="s">
        <v>17</v>
      </c>
      <c r="P30" s="12"/>
      <c r="Q30" s="12"/>
      <c r="R30" s="12"/>
      <c r="S30" s="12"/>
      <c r="T30" s="12"/>
      <c r="U30" s="12"/>
      <c r="V30" s="12"/>
      <c r="W30" s="14">
        <f>W24*(W26+W28)</f>
        <v>0</v>
      </c>
      <c r="X30" s="14"/>
      <c r="Y30" s="14"/>
      <c r="Z30" s="14"/>
    </row>
    <row r="31" spans="1:24" ht="3" customHeight="1">
      <c r="A31" s="3"/>
      <c r="B31" s="4"/>
      <c r="C31" s="4"/>
      <c r="D31" s="4"/>
      <c r="G31" s="2"/>
      <c r="H31" s="5"/>
      <c r="I31" s="5"/>
      <c r="J31" s="5"/>
      <c r="N31" s="3"/>
      <c r="O31" s="3"/>
      <c r="P31" s="4"/>
      <c r="Q31" s="4"/>
      <c r="R31" s="4"/>
      <c r="U31" s="2"/>
      <c r="V31" s="5"/>
      <c r="W31" s="5"/>
      <c r="X31" s="5"/>
    </row>
    <row r="32" spans="1:27" ht="10.5">
      <c r="A32" s="12" t="s">
        <v>13</v>
      </c>
      <c r="B32" s="12"/>
      <c r="C32" s="12"/>
      <c r="D32" s="12"/>
      <c r="E32" s="12"/>
      <c r="F32" s="12"/>
      <c r="G32" s="12"/>
      <c r="H32" s="12"/>
      <c r="I32" s="21">
        <f>I28*I30</f>
        <v>1130.2079999999999</v>
      </c>
      <c r="J32" s="21"/>
      <c r="K32" s="21"/>
      <c r="L32" s="1" t="s">
        <v>39</v>
      </c>
      <c r="O32" s="12" t="s">
        <v>45</v>
      </c>
      <c r="P32" s="12"/>
      <c r="Q32" s="12"/>
      <c r="R32" s="12"/>
      <c r="S32" s="12"/>
      <c r="T32" s="12"/>
      <c r="U32" s="12"/>
      <c r="V32" s="12"/>
      <c r="W32" s="26">
        <v>0.069</v>
      </c>
      <c r="X32" s="26"/>
      <c r="Y32" s="26"/>
      <c r="Z32" s="26"/>
      <c r="AA32" s="1" t="s">
        <v>35</v>
      </c>
    </row>
    <row r="33" spans="1:24" ht="3" customHeight="1">
      <c r="A33" s="9"/>
      <c r="B33" s="4"/>
      <c r="C33" s="4"/>
      <c r="D33" s="4"/>
      <c r="G33" s="10"/>
      <c r="H33" s="5"/>
      <c r="I33" s="5"/>
      <c r="J33" s="5"/>
      <c r="N33" s="9"/>
      <c r="O33" s="9"/>
      <c r="P33" s="4"/>
      <c r="Q33" s="4"/>
      <c r="R33" s="4"/>
      <c r="U33" s="10"/>
      <c r="V33" s="5"/>
      <c r="W33" s="5"/>
      <c r="X33" s="5"/>
    </row>
    <row r="34" spans="1:27" ht="10.5">
      <c r="A34" s="12" t="s">
        <v>49</v>
      </c>
      <c r="B34" s="12"/>
      <c r="C34" s="12"/>
      <c r="D34" s="12"/>
      <c r="E34" s="12"/>
      <c r="F34" s="12"/>
      <c r="G34" s="12"/>
      <c r="H34" s="12"/>
      <c r="I34" s="17">
        <f>I32+(I32*W32)</f>
        <v>1208.1923519999998</v>
      </c>
      <c r="J34" s="17"/>
      <c r="K34" s="17"/>
      <c r="L34" s="1" t="s">
        <v>39</v>
      </c>
      <c r="O34" s="18" t="s">
        <v>42</v>
      </c>
      <c r="P34" s="18"/>
      <c r="Q34" s="18"/>
      <c r="R34" s="18"/>
      <c r="S34" s="18"/>
      <c r="T34" s="18"/>
      <c r="U34" s="18"/>
      <c r="V34" s="18"/>
      <c r="W34" s="8"/>
      <c r="AA34" s="7"/>
    </row>
    <row r="35" spans="15:23" ht="10.5">
      <c r="O35" s="18"/>
      <c r="P35" s="18"/>
      <c r="Q35" s="18"/>
      <c r="R35" s="18"/>
      <c r="S35" s="18"/>
      <c r="T35" s="18"/>
      <c r="U35" s="18"/>
      <c r="V35" s="18"/>
      <c r="W35" s="8"/>
    </row>
    <row r="37" spans="1:27" ht="10.5">
      <c r="A37" s="19" t="s">
        <v>54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O37" s="19" t="s">
        <v>55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9" spans="8:26" ht="10.5">
      <c r="H39" s="34" t="s">
        <v>53</v>
      </c>
      <c r="I39" s="34"/>
      <c r="K39" s="34" t="s">
        <v>56</v>
      </c>
      <c r="L39" s="34"/>
      <c r="V39" s="34" t="s">
        <v>53</v>
      </c>
      <c r="W39" s="34"/>
      <c r="Y39" s="34" t="s">
        <v>56</v>
      </c>
      <c r="Z39" s="34"/>
    </row>
    <row r="40" spans="1:27" ht="3" customHeight="1">
      <c r="A40" s="9"/>
      <c r="B40" s="4"/>
      <c r="C40" s="4"/>
      <c r="D40" s="4"/>
      <c r="G40" s="10"/>
      <c r="H40" s="5"/>
      <c r="I40" s="5"/>
      <c r="J40" s="5"/>
      <c r="K40" s="5"/>
      <c r="L40" s="5"/>
      <c r="M40" s="5"/>
      <c r="O40" s="9"/>
      <c r="P40" s="4"/>
      <c r="Q40" s="4"/>
      <c r="R40" s="4"/>
      <c r="U40" s="10"/>
      <c r="V40" s="5"/>
      <c r="W40" s="5"/>
      <c r="X40" s="5"/>
      <c r="Y40" s="5"/>
      <c r="Z40" s="5"/>
      <c r="AA40" s="5"/>
    </row>
    <row r="41" spans="1:27" ht="10.5">
      <c r="A41" s="12" t="s">
        <v>50</v>
      </c>
      <c r="B41" s="12"/>
      <c r="C41" s="12"/>
      <c r="D41" s="12"/>
      <c r="E41" s="12"/>
      <c r="F41" s="12"/>
      <c r="G41" s="12"/>
      <c r="H41" s="13">
        <f>IF(I32&gt;C15,C15,I32)</f>
        <v>0</v>
      </c>
      <c r="I41" s="13"/>
      <c r="J41" s="7" t="s">
        <v>59</v>
      </c>
      <c r="K41" s="13">
        <f>IF(I34&gt;C15,C15,I34)</f>
        <v>0</v>
      </c>
      <c r="L41" s="13"/>
      <c r="M41" s="7" t="s">
        <v>59</v>
      </c>
      <c r="O41" s="12" t="s">
        <v>57</v>
      </c>
      <c r="P41" s="12"/>
      <c r="Q41" s="12"/>
      <c r="R41" s="12"/>
      <c r="S41" s="12"/>
      <c r="T41" s="12"/>
      <c r="U41" s="12"/>
      <c r="V41" s="13">
        <f>IF(I32&gt;Q15,Q15,I32)</f>
        <v>0</v>
      </c>
      <c r="W41" s="13"/>
      <c r="X41" s="7" t="s">
        <v>59</v>
      </c>
      <c r="Y41" s="13">
        <f>IF(I34&gt;Q15,Q15,I34)</f>
        <v>0</v>
      </c>
      <c r="Z41" s="13"/>
      <c r="AA41" s="7" t="s">
        <v>59</v>
      </c>
    </row>
    <row r="42" spans="1:27" ht="3" customHeight="1">
      <c r="A42" s="3"/>
      <c r="B42" s="4"/>
      <c r="C42" s="4"/>
      <c r="D42" s="4"/>
      <c r="G42" s="2"/>
      <c r="H42" s="5"/>
      <c r="I42" s="5"/>
      <c r="J42" s="5"/>
      <c r="K42" s="5"/>
      <c r="L42" s="5"/>
      <c r="M42" s="5"/>
      <c r="O42" s="9"/>
      <c r="P42" s="4"/>
      <c r="Q42" s="4"/>
      <c r="R42" s="4"/>
      <c r="U42" s="10"/>
      <c r="V42" s="5"/>
      <c r="W42" s="5"/>
      <c r="X42" s="5"/>
      <c r="Y42" s="5"/>
      <c r="Z42" s="5"/>
      <c r="AA42" s="5"/>
    </row>
    <row r="43" spans="1:27" ht="10.5">
      <c r="A43" s="12" t="s">
        <v>15</v>
      </c>
      <c r="B43" s="12"/>
      <c r="C43" s="12"/>
      <c r="D43" s="12"/>
      <c r="E43" s="12"/>
      <c r="F43" s="12"/>
      <c r="G43" s="12"/>
      <c r="H43" s="14">
        <f>(H41/100)*I15</f>
        <v>0</v>
      </c>
      <c r="I43" s="14"/>
      <c r="J43" s="7"/>
      <c r="K43" s="14">
        <f>(K41/100)*I15</f>
        <v>0</v>
      </c>
      <c r="L43" s="14"/>
      <c r="M43" s="7"/>
      <c r="O43" s="12" t="s">
        <v>18</v>
      </c>
      <c r="P43" s="12"/>
      <c r="Q43" s="12"/>
      <c r="R43" s="12"/>
      <c r="S43" s="12"/>
      <c r="T43" s="12"/>
      <c r="U43" s="12"/>
      <c r="V43" s="14">
        <f>(V41/100)*W15</f>
        <v>0</v>
      </c>
      <c r="W43" s="14"/>
      <c r="X43" s="7"/>
      <c r="Y43" s="14">
        <f>(Y41/100)*W15</f>
        <v>0</v>
      </c>
      <c r="Z43" s="14"/>
      <c r="AA43" s="7"/>
    </row>
    <row r="44" spans="1:27" ht="3" customHeight="1">
      <c r="A44" s="3"/>
      <c r="B44" s="4"/>
      <c r="C44" s="4"/>
      <c r="D44" s="4"/>
      <c r="G44" s="2"/>
      <c r="H44" s="5"/>
      <c r="I44" s="5"/>
      <c r="J44" s="5"/>
      <c r="K44" s="5"/>
      <c r="L44" s="5"/>
      <c r="M44" s="5"/>
      <c r="O44" s="9"/>
      <c r="P44" s="4"/>
      <c r="Q44" s="4"/>
      <c r="R44" s="4"/>
      <c r="U44" s="10"/>
      <c r="V44" s="5"/>
      <c r="W44" s="5"/>
      <c r="X44" s="5"/>
      <c r="Y44" s="5"/>
      <c r="Z44" s="5"/>
      <c r="AA44" s="5"/>
    </row>
    <row r="45" spans="1:27" ht="11.25" customHeight="1">
      <c r="A45" s="12" t="s">
        <v>51</v>
      </c>
      <c r="B45" s="12"/>
      <c r="C45" s="12"/>
      <c r="D45" s="12"/>
      <c r="E45" s="12"/>
      <c r="F45" s="12"/>
      <c r="G45" s="12"/>
      <c r="H45" s="13">
        <f>IF(AND(I32&gt;C15,C17&lt;&gt;0),I32-(H41+H49),0)</f>
        <v>0</v>
      </c>
      <c r="I45" s="13"/>
      <c r="J45" s="7" t="s">
        <v>59</v>
      </c>
      <c r="K45" s="13">
        <f>IF(AND(I34&gt;C15,C17&lt;&gt;0),I34-(K41+K49),0)</f>
        <v>0</v>
      </c>
      <c r="L45" s="13"/>
      <c r="M45" s="7" t="s">
        <v>59</v>
      </c>
      <c r="O45" s="12" t="s">
        <v>58</v>
      </c>
      <c r="P45" s="12"/>
      <c r="Q45" s="12"/>
      <c r="R45" s="12"/>
      <c r="S45" s="12"/>
      <c r="T45" s="12"/>
      <c r="U45" s="12"/>
      <c r="V45" s="13">
        <f>IF(AND(I32&gt;Q15,Q17&lt;&gt;0),I32-(V41+V49),0)</f>
        <v>0</v>
      </c>
      <c r="W45" s="13"/>
      <c r="X45" s="7" t="s">
        <v>59</v>
      </c>
      <c r="Y45" s="13">
        <f>IF(AND(I34&gt;Q15,Q17&lt;&gt;0),I34-(Y41+Y49),0)</f>
        <v>0</v>
      </c>
      <c r="Z45" s="13"/>
      <c r="AA45" s="7" t="s">
        <v>59</v>
      </c>
    </row>
    <row r="46" spans="1:27" ht="3" customHeight="1">
      <c r="A46" s="3"/>
      <c r="B46" s="4"/>
      <c r="C46" s="4"/>
      <c r="D46" s="4"/>
      <c r="G46" s="2"/>
      <c r="H46" s="5"/>
      <c r="I46" s="5"/>
      <c r="J46" s="5"/>
      <c r="K46" s="5"/>
      <c r="L46" s="5"/>
      <c r="M46" s="5"/>
      <c r="O46" s="9"/>
      <c r="P46" s="4"/>
      <c r="Q46" s="4"/>
      <c r="R46" s="4"/>
      <c r="U46" s="10"/>
      <c r="V46" s="5"/>
      <c r="W46" s="5"/>
      <c r="X46" s="5"/>
      <c r="Y46" s="5"/>
      <c r="Z46" s="5"/>
      <c r="AA46" s="5"/>
    </row>
    <row r="47" spans="1:27" ht="10.5">
      <c r="A47" s="12" t="s">
        <v>16</v>
      </c>
      <c r="B47" s="12"/>
      <c r="C47" s="12"/>
      <c r="D47" s="12"/>
      <c r="E47" s="12"/>
      <c r="F47" s="12"/>
      <c r="G47" s="12"/>
      <c r="H47" s="14">
        <f>(H45/100)*I17</f>
        <v>0</v>
      </c>
      <c r="I47" s="14"/>
      <c r="J47" s="7"/>
      <c r="K47" s="14">
        <f>(K45/100)*I17</f>
        <v>0</v>
      </c>
      <c r="L47" s="14"/>
      <c r="M47" s="7"/>
      <c r="O47" s="12" t="s">
        <v>19</v>
      </c>
      <c r="P47" s="12"/>
      <c r="Q47" s="12"/>
      <c r="R47" s="12"/>
      <c r="S47" s="12"/>
      <c r="T47" s="12"/>
      <c r="U47" s="12"/>
      <c r="V47" s="14">
        <f>(V45/100)*W17</f>
        <v>0</v>
      </c>
      <c r="W47" s="14"/>
      <c r="X47" s="7"/>
      <c r="Y47" s="14">
        <f>(Y45/100)*W17</f>
        <v>0</v>
      </c>
      <c r="Z47" s="14"/>
      <c r="AA47" s="7"/>
    </row>
    <row r="48" spans="1:27" ht="3" customHeight="1">
      <c r="A48" s="3"/>
      <c r="B48" s="4"/>
      <c r="C48" s="4"/>
      <c r="D48" s="4"/>
      <c r="G48" s="2"/>
      <c r="H48" s="5"/>
      <c r="I48" s="5"/>
      <c r="J48" s="5"/>
      <c r="K48" s="5"/>
      <c r="L48" s="5"/>
      <c r="M48" s="5"/>
      <c r="O48" s="9"/>
      <c r="P48" s="4"/>
      <c r="Q48" s="4"/>
      <c r="R48" s="4"/>
      <c r="U48" s="10"/>
      <c r="V48" s="5"/>
      <c r="W48" s="5"/>
      <c r="X48" s="5"/>
      <c r="Y48" s="5"/>
      <c r="Z48" s="5"/>
      <c r="AA48" s="5"/>
    </row>
    <row r="49" spans="1:27" ht="10.5">
      <c r="A49" s="12" t="s">
        <v>51</v>
      </c>
      <c r="B49" s="12"/>
      <c r="C49" s="12"/>
      <c r="D49" s="12"/>
      <c r="E49" s="12"/>
      <c r="F49" s="12"/>
      <c r="G49" s="12"/>
      <c r="H49" s="13">
        <f>IF(AND(I32&gt;(C15+C17),C19&lt;&gt;0),I32-(C15+C17),0)</f>
        <v>0</v>
      </c>
      <c r="I49" s="13"/>
      <c r="J49" s="7" t="s">
        <v>59</v>
      </c>
      <c r="K49" s="13">
        <f>IF(AND(I34&gt;(C15+C17),C19&lt;&gt;0),I34-(C15+C17),0)</f>
        <v>0</v>
      </c>
      <c r="L49" s="13"/>
      <c r="M49" s="7" t="s">
        <v>59</v>
      </c>
      <c r="O49" s="12" t="s">
        <v>58</v>
      </c>
      <c r="P49" s="12"/>
      <c r="Q49" s="12"/>
      <c r="R49" s="12"/>
      <c r="S49" s="12"/>
      <c r="T49" s="12"/>
      <c r="U49" s="12"/>
      <c r="V49" s="13">
        <f>IF(AND(I32&gt;(Q15+Q17),Q19&lt;&gt;0),I32-(Q15+Q17),0)</f>
        <v>0</v>
      </c>
      <c r="W49" s="13"/>
      <c r="X49" s="7" t="s">
        <v>59</v>
      </c>
      <c r="Y49" s="13">
        <f>IF(AND(I34&gt;(Q15+Q17),Q19&lt;&gt;0),I34-(Q15+Q17),0)</f>
        <v>0</v>
      </c>
      <c r="Z49" s="13"/>
      <c r="AA49" s="7" t="s">
        <v>59</v>
      </c>
    </row>
    <row r="50" spans="1:27" ht="3" customHeight="1">
      <c r="A50" s="3"/>
      <c r="B50" s="4"/>
      <c r="C50" s="4"/>
      <c r="D50" s="4"/>
      <c r="G50" s="2"/>
      <c r="H50" s="5"/>
      <c r="I50" s="5"/>
      <c r="J50" s="5"/>
      <c r="K50" s="5"/>
      <c r="L50" s="5"/>
      <c r="M50" s="5"/>
      <c r="O50" s="9"/>
      <c r="P50" s="4"/>
      <c r="Q50" s="4"/>
      <c r="R50" s="4"/>
      <c r="U50" s="10"/>
      <c r="V50" s="5"/>
      <c r="W50" s="5"/>
      <c r="X50" s="5"/>
      <c r="Y50" s="5"/>
      <c r="Z50" s="5"/>
      <c r="AA50" s="5"/>
    </row>
    <row r="51" spans="1:27" ht="10.5">
      <c r="A51" s="12" t="s">
        <v>16</v>
      </c>
      <c r="B51" s="12"/>
      <c r="C51" s="12"/>
      <c r="D51" s="12"/>
      <c r="E51" s="12"/>
      <c r="F51" s="12"/>
      <c r="G51" s="12"/>
      <c r="H51" s="14">
        <f>(H49/100)*I19</f>
        <v>0</v>
      </c>
      <c r="I51" s="14"/>
      <c r="J51" s="7"/>
      <c r="K51" s="14">
        <f>(K49/100)*I19</f>
        <v>0</v>
      </c>
      <c r="L51" s="14"/>
      <c r="M51" s="7"/>
      <c r="O51" s="12" t="s">
        <v>19</v>
      </c>
      <c r="P51" s="12"/>
      <c r="Q51" s="12"/>
      <c r="R51" s="12"/>
      <c r="S51" s="12"/>
      <c r="T51" s="12"/>
      <c r="U51" s="12"/>
      <c r="V51" s="14">
        <f>(V49/100)*W19</f>
        <v>0</v>
      </c>
      <c r="W51" s="14"/>
      <c r="X51" s="7"/>
      <c r="Y51" s="14">
        <f>(Y49/100)*W19</f>
        <v>0</v>
      </c>
      <c r="Z51" s="14"/>
      <c r="AA51" s="7"/>
    </row>
    <row r="52" spans="1:27" ht="3" customHeight="1">
      <c r="A52" s="3"/>
      <c r="B52" s="4"/>
      <c r="C52" s="4"/>
      <c r="D52" s="4"/>
      <c r="G52" s="2"/>
      <c r="H52" s="5"/>
      <c r="I52" s="5"/>
      <c r="J52" s="5"/>
      <c r="K52" s="5"/>
      <c r="L52" s="5"/>
      <c r="M52" s="5"/>
      <c r="O52" s="9"/>
      <c r="P52" s="4"/>
      <c r="Q52" s="4"/>
      <c r="R52" s="4"/>
      <c r="U52" s="10"/>
      <c r="V52" s="5"/>
      <c r="W52" s="5"/>
      <c r="X52" s="5"/>
      <c r="Y52" s="5"/>
      <c r="Z52" s="5"/>
      <c r="AA52" s="5"/>
    </row>
    <row r="53" spans="1:27" ht="10.5">
      <c r="A53" s="12" t="s">
        <v>20</v>
      </c>
      <c r="B53" s="12"/>
      <c r="C53" s="12"/>
      <c r="D53" s="12"/>
      <c r="E53" s="12"/>
      <c r="F53" s="12"/>
      <c r="G53" s="12"/>
      <c r="H53" s="14">
        <f>H43+H47+H51</f>
        <v>0</v>
      </c>
      <c r="I53" s="14"/>
      <c r="J53" s="7"/>
      <c r="K53" s="14">
        <f>K43+K47+K51</f>
        <v>0</v>
      </c>
      <c r="L53" s="14"/>
      <c r="M53" s="7"/>
      <c r="O53" s="12" t="s">
        <v>22</v>
      </c>
      <c r="P53" s="12"/>
      <c r="Q53" s="12"/>
      <c r="R53" s="12"/>
      <c r="S53" s="12"/>
      <c r="T53" s="12"/>
      <c r="U53" s="12"/>
      <c r="V53" s="14">
        <f>V43+V47+V51</f>
        <v>0</v>
      </c>
      <c r="W53" s="14"/>
      <c r="X53" s="7"/>
      <c r="Y53" s="14">
        <f>Y43+Y47+Y51</f>
        <v>0</v>
      </c>
      <c r="Z53" s="14"/>
      <c r="AA53" s="7"/>
    </row>
    <row r="56" spans="1:27" ht="10.5">
      <c r="A56" s="19" t="s">
        <v>29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O56" s="19" t="s">
        <v>30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8" spans="1:25" ht="10.5">
      <c r="A58" s="12" t="s">
        <v>25</v>
      </c>
      <c r="B58" s="12"/>
      <c r="C58" s="12"/>
      <c r="D58" s="12"/>
      <c r="E58" s="12"/>
      <c r="F58" s="12"/>
      <c r="G58" s="12"/>
      <c r="H58" s="12"/>
      <c r="I58" s="14">
        <f>K53-H53</f>
        <v>0</v>
      </c>
      <c r="J58" s="14"/>
      <c r="K58" s="14"/>
      <c r="O58" s="12" t="s">
        <v>26</v>
      </c>
      <c r="P58" s="12"/>
      <c r="Q58" s="12"/>
      <c r="R58" s="12"/>
      <c r="S58" s="12"/>
      <c r="T58" s="12"/>
      <c r="U58" s="12"/>
      <c r="V58" s="12"/>
      <c r="W58" s="14">
        <f>Y53-V53</f>
        <v>0</v>
      </c>
      <c r="X58" s="14"/>
      <c r="Y58" s="14"/>
    </row>
    <row r="59" spans="1:24" ht="3" customHeight="1">
      <c r="A59" s="3"/>
      <c r="B59" s="4"/>
      <c r="C59" s="4"/>
      <c r="D59" s="4"/>
      <c r="G59" s="2"/>
      <c r="H59" s="5"/>
      <c r="I59" s="5"/>
      <c r="J59" s="5"/>
      <c r="O59" s="3"/>
      <c r="P59" s="4"/>
      <c r="Q59" s="4"/>
      <c r="R59" s="4"/>
      <c r="U59" s="2"/>
      <c r="V59" s="5"/>
      <c r="W59" s="5"/>
      <c r="X59" s="5"/>
    </row>
    <row r="60" spans="1:25" ht="10.5">
      <c r="A60" s="12" t="s">
        <v>27</v>
      </c>
      <c r="B60" s="12"/>
      <c r="C60" s="12"/>
      <c r="D60" s="12"/>
      <c r="E60" s="12"/>
      <c r="F60" s="12"/>
      <c r="G60" s="12"/>
      <c r="H60" s="12"/>
      <c r="I60" s="14">
        <f>I58*12</f>
        <v>0</v>
      </c>
      <c r="J60" s="14"/>
      <c r="K60" s="14"/>
      <c r="O60" s="12" t="s">
        <v>28</v>
      </c>
      <c r="P60" s="12"/>
      <c r="Q60" s="12"/>
      <c r="R60" s="12"/>
      <c r="S60" s="12"/>
      <c r="T60" s="12"/>
      <c r="U60" s="12"/>
      <c r="V60" s="12"/>
      <c r="W60" s="14">
        <f>W58*12</f>
        <v>0</v>
      </c>
      <c r="X60" s="14"/>
      <c r="Y60" s="14"/>
    </row>
    <row r="63" spans="1:27" ht="10.5">
      <c r="A63" s="19" t="s">
        <v>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5" spans="1:22" ht="15" customHeight="1">
      <c r="A65" s="12" t="s">
        <v>43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>
        <f>I60+W60</f>
        <v>0</v>
      </c>
      <c r="S65" s="14"/>
      <c r="T65" s="14"/>
      <c r="U65" s="14"/>
      <c r="V65" s="6" t="s">
        <v>42</v>
      </c>
    </row>
    <row r="66" spans="2:24" ht="3" customHeight="1">
      <c r="B66" s="2"/>
      <c r="C66" s="3"/>
      <c r="D66" s="4"/>
      <c r="E66" s="4"/>
      <c r="F66" s="4"/>
      <c r="I66" s="2"/>
      <c r="J66" s="5"/>
      <c r="K66" s="5"/>
      <c r="L66" s="5"/>
      <c r="Q66" s="3"/>
      <c r="R66" s="4"/>
      <c r="S66" s="4"/>
      <c r="T66" s="4"/>
      <c r="V66" s="5"/>
      <c r="W66" s="5"/>
      <c r="X66" s="5"/>
    </row>
    <row r="67" spans="1:21" ht="15" customHeight="1">
      <c r="A67" s="12" t="s">
        <v>23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7">
        <f>W24</f>
        <v>0</v>
      </c>
      <c r="S67" s="27"/>
      <c r="T67" s="27"/>
      <c r="U67" s="27"/>
    </row>
    <row r="68" spans="2:24" ht="3" customHeight="1">
      <c r="B68" s="2"/>
      <c r="C68" s="3"/>
      <c r="D68" s="4"/>
      <c r="E68" s="4"/>
      <c r="F68" s="4"/>
      <c r="I68" s="2"/>
      <c r="J68" s="5"/>
      <c r="K68" s="5"/>
      <c r="L68" s="5"/>
      <c r="Q68" s="3"/>
      <c r="R68" s="4"/>
      <c r="S68" s="4"/>
      <c r="T68" s="4"/>
      <c r="V68" s="5"/>
      <c r="W68" s="5"/>
      <c r="X68" s="5"/>
    </row>
    <row r="69" spans="1:22" ht="15" customHeight="1">
      <c r="A69" s="12" t="s">
        <v>32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>
        <f>R65*R67</f>
        <v>0</v>
      </c>
      <c r="S69" s="14"/>
      <c r="T69" s="14"/>
      <c r="U69" s="14"/>
      <c r="V69" s="6" t="s">
        <v>42</v>
      </c>
    </row>
    <row r="70" spans="2:24" ht="3" customHeight="1">
      <c r="B70" s="2"/>
      <c r="C70" s="3"/>
      <c r="D70" s="4"/>
      <c r="E70" s="4"/>
      <c r="F70" s="4"/>
      <c r="I70" s="2"/>
      <c r="J70" s="5"/>
      <c r="K70" s="5"/>
      <c r="L70" s="5"/>
      <c r="Q70" s="3"/>
      <c r="R70" s="4"/>
      <c r="S70" s="4"/>
      <c r="T70" s="4"/>
      <c r="V70" s="5"/>
      <c r="W70" s="5"/>
      <c r="X70" s="5"/>
    </row>
    <row r="71" spans="1:21" ht="15" customHeight="1">
      <c r="A71" s="12" t="s">
        <v>17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>
        <f>W30</f>
        <v>0</v>
      </c>
      <c r="S71" s="14"/>
      <c r="T71" s="14"/>
      <c r="U71" s="14"/>
    </row>
    <row r="72" spans="2:24" ht="3" customHeight="1">
      <c r="B72" s="2"/>
      <c r="C72" s="3"/>
      <c r="D72" s="4"/>
      <c r="E72" s="4"/>
      <c r="F72" s="4"/>
      <c r="I72" s="2"/>
      <c r="J72" s="5"/>
      <c r="K72" s="5"/>
      <c r="L72" s="5"/>
      <c r="Q72" s="3"/>
      <c r="R72" s="4"/>
      <c r="S72" s="4"/>
      <c r="T72" s="4"/>
      <c r="V72" s="5"/>
      <c r="W72" s="5"/>
      <c r="X72" s="5"/>
    </row>
    <row r="73" spans="1:21" ht="15" customHeight="1">
      <c r="A73" s="12" t="s">
        <v>33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7">
        <f>IF(R69&gt;0,R71/R69,0)</f>
        <v>0</v>
      </c>
      <c r="S73" s="17"/>
      <c r="T73" s="17"/>
      <c r="U73" s="17"/>
    </row>
    <row r="74" spans="2:24" ht="3" customHeight="1">
      <c r="B74" s="2"/>
      <c r="C74" s="3"/>
      <c r="D74" s="4"/>
      <c r="E74" s="4"/>
      <c r="F74" s="4"/>
      <c r="I74" s="2"/>
      <c r="J74" s="5"/>
      <c r="K74" s="5"/>
      <c r="L74" s="5"/>
      <c r="Q74" s="3"/>
      <c r="R74" s="4"/>
      <c r="S74" s="4"/>
      <c r="T74" s="4"/>
      <c r="V74" s="5"/>
      <c r="W74" s="5"/>
      <c r="X74" s="5"/>
    </row>
    <row r="75" spans="1:21" ht="15" customHeight="1">
      <c r="A75" s="12" t="s">
        <v>34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8"/>
      <c r="S75" s="28"/>
      <c r="T75" s="28"/>
      <c r="U75" s="28"/>
    </row>
    <row r="76" spans="2:24" ht="3" customHeight="1">
      <c r="B76" s="2"/>
      <c r="C76" s="3"/>
      <c r="D76" s="4"/>
      <c r="E76" s="4"/>
      <c r="F76" s="4"/>
      <c r="I76" s="2"/>
      <c r="J76" s="5"/>
      <c r="K76" s="5"/>
      <c r="L76" s="5"/>
      <c r="Q76" s="3"/>
      <c r="R76" s="4"/>
      <c r="S76" s="4"/>
      <c r="T76" s="4"/>
      <c r="V76" s="5"/>
      <c r="W76" s="5"/>
      <c r="X76" s="5"/>
    </row>
    <row r="77" spans="1:21" ht="15" customHeight="1">
      <c r="A77" s="32" t="s">
        <v>60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9">
        <f>(R75-R73)*R69</f>
        <v>0</v>
      </c>
      <c r="S77" s="29"/>
      <c r="T77" s="29"/>
      <c r="U77" s="29"/>
    </row>
    <row r="79" spans="1:27" ht="10.5">
      <c r="A79" s="19" t="s">
        <v>37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0.5">
      <c r="A80" s="30" t="s">
        <v>62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0.5">
      <c r="A81" s="3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0.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</sheetData>
  <sheetProtection password="A647" sheet="1" objects="1" scenarios="1" selectLockedCells="1"/>
  <mergeCells count="126">
    <mergeCell ref="O24:V24"/>
    <mergeCell ref="O26:V26"/>
    <mergeCell ref="O28:V28"/>
    <mergeCell ref="O30:V30"/>
    <mergeCell ref="O32:V32"/>
    <mergeCell ref="O35:V35"/>
    <mergeCell ref="A71:Q71"/>
    <mergeCell ref="A73:Q73"/>
    <mergeCell ref="A69:Q69"/>
    <mergeCell ref="A58:H58"/>
    <mergeCell ref="I58:K58"/>
    <mergeCell ref="O58:V58"/>
    <mergeCell ref="A63:AA63"/>
    <mergeCell ref="A65:Q65"/>
    <mergeCell ref="W24:Z24"/>
    <mergeCell ref="W26:Z26"/>
    <mergeCell ref="W28:Z28"/>
    <mergeCell ref="W30:Z30"/>
    <mergeCell ref="W32:Z32"/>
    <mergeCell ref="R65:U65"/>
    <mergeCell ref="R67:U67"/>
    <mergeCell ref="K47:L47"/>
    <mergeCell ref="O47:U47"/>
    <mergeCell ref="V47:W47"/>
    <mergeCell ref="Y47:Z47"/>
    <mergeCell ref="A67:Q67"/>
    <mergeCell ref="W58:Y58"/>
    <mergeCell ref="A60:H60"/>
    <mergeCell ref="I60:K60"/>
    <mergeCell ref="O60:V60"/>
    <mergeCell ref="W60:Y60"/>
    <mergeCell ref="A56:M56"/>
    <mergeCell ref="O56:AA56"/>
    <mergeCell ref="I26:K26"/>
    <mergeCell ref="A28:H28"/>
    <mergeCell ref="I28:K28"/>
    <mergeCell ref="A30:H30"/>
    <mergeCell ref="I30:K30"/>
    <mergeCell ref="A37:M37"/>
    <mergeCell ref="O37:AA37"/>
    <mergeCell ref="A34:H34"/>
    <mergeCell ref="I34:K34"/>
    <mergeCell ref="O34:V34"/>
    <mergeCell ref="A9:AA9"/>
    <mergeCell ref="A11:AA11"/>
    <mergeCell ref="A19:B19"/>
    <mergeCell ref="C19:E19"/>
    <mergeCell ref="I19:K19"/>
    <mergeCell ref="O19:P19"/>
    <mergeCell ref="Q19:S19"/>
    <mergeCell ref="A24:H24"/>
    <mergeCell ref="I24:K24"/>
    <mergeCell ref="A22:M22"/>
    <mergeCell ref="O22:AA22"/>
    <mergeCell ref="W19:Y19"/>
    <mergeCell ref="A17:B17"/>
    <mergeCell ref="C17:E17"/>
    <mergeCell ref="I17:K17"/>
    <mergeCell ref="O17:P17"/>
    <mergeCell ref="Q17:S17"/>
    <mergeCell ref="W17:Y17"/>
    <mergeCell ref="A10:AA10"/>
    <mergeCell ref="A15:B15"/>
    <mergeCell ref="C15:E15"/>
    <mergeCell ref="I15:K15"/>
    <mergeCell ref="O15:P15"/>
    <mergeCell ref="Q15:S15"/>
    <mergeCell ref="W15:Y15"/>
    <mergeCell ref="A13:M13"/>
    <mergeCell ref="O13:AA13"/>
    <mergeCell ref="H39:I39"/>
    <mergeCell ref="K39:L39"/>
    <mergeCell ref="K41:L41"/>
    <mergeCell ref="K43:L43"/>
    <mergeCell ref="K45:L45"/>
    <mergeCell ref="V39:W39"/>
    <mergeCell ref="Y39:Z39"/>
    <mergeCell ref="O41:U41"/>
    <mergeCell ref="V41:W41"/>
    <mergeCell ref="Y41:Z41"/>
    <mergeCell ref="O43:U43"/>
    <mergeCell ref="V43:W43"/>
    <mergeCell ref="Y43:Z43"/>
    <mergeCell ref="O45:U45"/>
    <mergeCell ref="V45:W45"/>
    <mergeCell ref="Y45:Z45"/>
    <mergeCell ref="A32:H32"/>
    <mergeCell ref="I32:K32"/>
    <mergeCell ref="A26:H26"/>
    <mergeCell ref="H41:I41"/>
    <mergeCell ref="H43:I43"/>
    <mergeCell ref="H45:I45"/>
    <mergeCell ref="H47:I47"/>
    <mergeCell ref="H49:I49"/>
    <mergeCell ref="H51:I51"/>
    <mergeCell ref="H53:I53"/>
    <mergeCell ref="A49:G49"/>
    <mergeCell ref="A51:G51"/>
    <mergeCell ref="A41:G41"/>
    <mergeCell ref="A43:G43"/>
    <mergeCell ref="A45:G45"/>
    <mergeCell ref="A47:G47"/>
    <mergeCell ref="A82:AA82"/>
    <mergeCell ref="O49:U49"/>
    <mergeCell ref="V49:W49"/>
    <mergeCell ref="Y49:Z49"/>
    <mergeCell ref="O51:U51"/>
    <mergeCell ref="V51:W51"/>
    <mergeCell ref="Y51:Z51"/>
    <mergeCell ref="O53:U53"/>
    <mergeCell ref="V53:W53"/>
    <mergeCell ref="Y53:Z53"/>
    <mergeCell ref="K49:L49"/>
    <mergeCell ref="K51:L51"/>
    <mergeCell ref="A53:G53"/>
    <mergeCell ref="K53:L53"/>
    <mergeCell ref="A80:AA80"/>
    <mergeCell ref="A81:AA81"/>
    <mergeCell ref="A75:Q75"/>
    <mergeCell ref="A77:Q77"/>
    <mergeCell ref="A79:AA79"/>
    <mergeCell ref="R69:U69"/>
    <mergeCell ref="R71:U71"/>
    <mergeCell ref="R73:U73"/>
    <mergeCell ref="R75:U75"/>
    <mergeCell ref="R77:U77"/>
  </mergeCells>
  <printOptions horizontalCentered="1"/>
  <pageMargins left="0.25" right="0.25" top="0.25" bottom="0.25" header="0" footer="0"/>
  <pageSetup fitToHeight="1" fitToWidth="1" horizontalDpi="600" verticalDpi="600" orientation="portrait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A82"/>
  <sheetViews>
    <sheetView showGridLines="0" showRowColHeaders="0" zoomScaleSheetLayoutView="100" workbookViewId="0" topLeftCell="A1">
      <selection activeCell="A11" sqref="A11:AA11"/>
    </sheetView>
  </sheetViews>
  <sheetFormatPr defaultColWidth="3.7109375" defaultRowHeight="15"/>
  <cols>
    <col min="1" max="13" width="3.7109375" style="1" customWidth="1"/>
    <col min="14" max="14" width="5.140625" style="1" customWidth="1"/>
    <col min="15" max="29" width="3.7109375" style="1" customWidth="1"/>
    <col min="30" max="30" width="4.421875" style="1" bestFit="1" customWidth="1"/>
    <col min="31" max="31" width="3.7109375" style="1" customWidth="1"/>
    <col min="32" max="32" width="4.421875" style="1" bestFit="1" customWidth="1"/>
    <col min="33" max="35" width="3.7109375" style="1" customWidth="1"/>
    <col min="36" max="36" width="4.421875" style="1" bestFit="1" customWidth="1"/>
    <col min="37" max="16384" width="3.7109375" style="1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1:27" ht="11.25" customHeight="1">
      <c r="A9" s="15" t="s">
        <v>63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10.5">
      <c r="A10" s="24" t="s">
        <v>44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1.25" customHeight="1">
      <c r="A11" s="16" t="s">
        <v>41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3" spans="1:27" ht="10.5">
      <c r="A13" s="19" t="s">
        <v>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O13" s="19" t="s">
        <v>6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5" spans="1:26" ht="10.5">
      <c r="A15" s="12" t="s">
        <v>1</v>
      </c>
      <c r="B15" s="12"/>
      <c r="C15" s="22"/>
      <c r="D15" s="22"/>
      <c r="E15" s="22"/>
      <c r="F15" s="1" t="s">
        <v>66</v>
      </c>
      <c r="H15" s="10" t="s">
        <v>4</v>
      </c>
      <c r="I15" s="23"/>
      <c r="J15" s="23"/>
      <c r="K15" s="23"/>
      <c r="L15" s="1" t="s">
        <v>65</v>
      </c>
      <c r="O15" s="12" t="s">
        <v>1</v>
      </c>
      <c r="P15" s="12"/>
      <c r="Q15" s="22"/>
      <c r="R15" s="22"/>
      <c r="S15" s="22"/>
      <c r="T15" s="1" t="s">
        <v>66</v>
      </c>
      <c r="V15" s="10" t="s">
        <v>4</v>
      </c>
      <c r="W15" s="23"/>
      <c r="X15" s="23"/>
      <c r="Y15" s="23"/>
      <c r="Z15" s="1" t="s">
        <v>65</v>
      </c>
    </row>
    <row r="16" spans="1:25" ht="3" customHeight="1">
      <c r="A16" s="11"/>
      <c r="B16" s="11"/>
      <c r="C16" s="4"/>
      <c r="D16" s="4"/>
      <c r="E16" s="4"/>
      <c r="H16" s="10"/>
      <c r="I16" s="5"/>
      <c r="J16" s="5"/>
      <c r="K16" s="5"/>
      <c r="O16" s="11"/>
      <c r="P16" s="11"/>
      <c r="Q16" s="4"/>
      <c r="R16" s="4"/>
      <c r="S16" s="4"/>
      <c r="V16" s="10"/>
      <c r="W16" s="5"/>
      <c r="X16" s="5"/>
      <c r="Y16" s="5"/>
    </row>
    <row r="17" spans="1:26" ht="10.5">
      <c r="A17" s="12" t="s">
        <v>2</v>
      </c>
      <c r="B17" s="12"/>
      <c r="C17" s="22"/>
      <c r="D17" s="22"/>
      <c r="E17" s="22"/>
      <c r="F17" s="1" t="s">
        <v>66</v>
      </c>
      <c r="H17" s="10" t="s">
        <v>4</v>
      </c>
      <c r="I17" s="23"/>
      <c r="J17" s="23"/>
      <c r="K17" s="23"/>
      <c r="L17" s="1" t="s">
        <v>65</v>
      </c>
      <c r="O17" s="12" t="s">
        <v>2</v>
      </c>
      <c r="P17" s="12"/>
      <c r="Q17" s="22"/>
      <c r="R17" s="22"/>
      <c r="S17" s="22"/>
      <c r="T17" s="1" t="s">
        <v>66</v>
      </c>
      <c r="V17" s="10" t="s">
        <v>4</v>
      </c>
      <c r="W17" s="23"/>
      <c r="X17" s="23"/>
      <c r="Y17" s="23"/>
      <c r="Z17" s="1" t="s">
        <v>65</v>
      </c>
    </row>
    <row r="18" spans="1:25" ht="3" customHeight="1">
      <c r="A18" s="11"/>
      <c r="B18" s="11"/>
      <c r="C18" s="4"/>
      <c r="D18" s="4"/>
      <c r="E18" s="4"/>
      <c r="H18" s="10"/>
      <c r="I18" s="5"/>
      <c r="J18" s="5"/>
      <c r="K18" s="5"/>
      <c r="O18" s="11"/>
      <c r="P18" s="11"/>
      <c r="Q18" s="4"/>
      <c r="R18" s="4"/>
      <c r="S18" s="4"/>
      <c r="V18" s="10"/>
      <c r="W18" s="5"/>
      <c r="X18" s="5"/>
      <c r="Y18" s="5"/>
    </row>
    <row r="19" spans="1:26" ht="10.5">
      <c r="A19" s="12" t="s">
        <v>2</v>
      </c>
      <c r="B19" s="12"/>
      <c r="C19" s="22"/>
      <c r="D19" s="22"/>
      <c r="E19" s="22"/>
      <c r="F19" s="1" t="s">
        <v>66</v>
      </c>
      <c r="H19" s="10" t="s">
        <v>4</v>
      </c>
      <c r="I19" s="23"/>
      <c r="J19" s="23"/>
      <c r="K19" s="23"/>
      <c r="L19" s="1" t="s">
        <v>65</v>
      </c>
      <c r="O19" s="12" t="s">
        <v>2</v>
      </c>
      <c r="P19" s="12"/>
      <c r="Q19" s="22"/>
      <c r="R19" s="22"/>
      <c r="S19" s="22"/>
      <c r="T19" s="1" t="s">
        <v>66</v>
      </c>
      <c r="V19" s="10" t="s">
        <v>4</v>
      </c>
      <c r="W19" s="23"/>
      <c r="X19" s="23"/>
      <c r="Y19" s="23"/>
      <c r="Z19" s="1" t="s">
        <v>65</v>
      </c>
    </row>
    <row r="22" spans="1:27" ht="10.5">
      <c r="A22" s="19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O22" s="19" t="s">
        <v>10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4" spans="1:26" ht="10.5">
      <c r="A24" s="12" t="s">
        <v>7</v>
      </c>
      <c r="B24" s="12"/>
      <c r="C24" s="12"/>
      <c r="D24" s="12"/>
      <c r="E24" s="12"/>
      <c r="F24" s="12"/>
      <c r="G24" s="12"/>
      <c r="H24" s="12"/>
      <c r="I24" s="20">
        <v>4</v>
      </c>
      <c r="J24" s="20"/>
      <c r="K24" s="20"/>
      <c r="L24" s="1" t="s">
        <v>9</v>
      </c>
      <c r="O24" s="12" t="s">
        <v>23</v>
      </c>
      <c r="P24" s="12"/>
      <c r="Q24" s="12"/>
      <c r="R24" s="12"/>
      <c r="S24" s="12"/>
      <c r="T24" s="12"/>
      <c r="U24" s="12"/>
      <c r="V24" s="12"/>
      <c r="W24" s="22"/>
      <c r="X24" s="22"/>
      <c r="Y24" s="22"/>
      <c r="Z24" s="22"/>
    </row>
    <row r="25" spans="1:24" ht="3" customHeight="1">
      <c r="A25" s="11"/>
      <c r="B25" s="4"/>
      <c r="C25" s="4"/>
      <c r="D25" s="4"/>
      <c r="G25" s="10"/>
      <c r="H25" s="5"/>
      <c r="I25" s="5"/>
      <c r="J25" s="5"/>
      <c r="N25" s="11"/>
      <c r="O25" s="11"/>
      <c r="P25" s="4"/>
      <c r="Q25" s="4"/>
      <c r="R25" s="4"/>
      <c r="U25" s="10"/>
      <c r="V25" s="5"/>
      <c r="W25" s="5"/>
      <c r="X25" s="5"/>
    </row>
    <row r="26" spans="1:26" ht="10.5">
      <c r="A26" s="12" t="s">
        <v>36</v>
      </c>
      <c r="B26" s="12"/>
      <c r="C26" s="12"/>
      <c r="D26" s="12"/>
      <c r="E26" s="12"/>
      <c r="F26" s="12"/>
      <c r="G26" s="12"/>
      <c r="H26" s="12"/>
      <c r="I26" s="21">
        <v>0.262</v>
      </c>
      <c r="J26" s="21"/>
      <c r="K26" s="21"/>
      <c r="L26" s="1" t="s">
        <v>66</v>
      </c>
      <c r="O26" s="12" t="s">
        <v>11</v>
      </c>
      <c r="P26" s="12"/>
      <c r="Q26" s="12"/>
      <c r="R26" s="12"/>
      <c r="S26" s="12"/>
      <c r="T26" s="12"/>
      <c r="U26" s="12"/>
      <c r="V26" s="12"/>
      <c r="W26" s="23"/>
      <c r="X26" s="23"/>
      <c r="Y26" s="23"/>
      <c r="Z26" s="23"/>
    </row>
    <row r="27" spans="1:24" ht="3" customHeight="1">
      <c r="A27" s="11"/>
      <c r="B27" s="4"/>
      <c r="C27" s="4"/>
      <c r="D27" s="4"/>
      <c r="G27" s="10"/>
      <c r="H27" s="5"/>
      <c r="I27" s="5"/>
      <c r="J27" s="5"/>
      <c r="N27" s="11"/>
      <c r="O27" s="11"/>
      <c r="P27" s="4"/>
      <c r="Q27" s="4"/>
      <c r="R27" s="4"/>
      <c r="U27" s="10"/>
      <c r="V27" s="5"/>
      <c r="W27" s="5"/>
      <c r="X27" s="5"/>
    </row>
    <row r="28" spans="1:26" ht="10.5">
      <c r="A28" s="12" t="s">
        <v>8</v>
      </c>
      <c r="B28" s="12"/>
      <c r="C28" s="12"/>
      <c r="D28" s="12"/>
      <c r="E28" s="12"/>
      <c r="F28" s="12"/>
      <c r="G28" s="12"/>
      <c r="H28" s="12"/>
      <c r="I28" s="21">
        <f>I24*I26</f>
        <v>1.048</v>
      </c>
      <c r="J28" s="21"/>
      <c r="K28" s="21"/>
      <c r="L28" s="1" t="s">
        <v>66</v>
      </c>
      <c r="O28" s="12" t="s">
        <v>12</v>
      </c>
      <c r="P28" s="12"/>
      <c r="Q28" s="12"/>
      <c r="R28" s="12"/>
      <c r="S28" s="12"/>
      <c r="T28" s="12"/>
      <c r="U28" s="12"/>
      <c r="V28" s="12"/>
      <c r="W28" s="23"/>
      <c r="X28" s="23"/>
      <c r="Y28" s="23"/>
      <c r="Z28" s="23"/>
    </row>
    <row r="29" spans="1:24" ht="3" customHeight="1">
      <c r="A29" s="11"/>
      <c r="B29" s="4"/>
      <c r="C29" s="4"/>
      <c r="D29" s="4"/>
      <c r="G29" s="10"/>
      <c r="H29" s="5"/>
      <c r="I29" s="5"/>
      <c r="J29" s="5"/>
      <c r="N29" s="11"/>
      <c r="O29" s="11"/>
      <c r="P29" s="4"/>
      <c r="Q29" s="4"/>
      <c r="R29" s="4"/>
      <c r="U29" s="10"/>
      <c r="V29" s="5"/>
      <c r="W29" s="5"/>
      <c r="X29" s="5"/>
    </row>
    <row r="30" spans="1:26" ht="10.5">
      <c r="A30" s="12" t="s">
        <v>14</v>
      </c>
      <c r="B30" s="12"/>
      <c r="C30" s="12"/>
      <c r="D30" s="12"/>
      <c r="E30" s="12"/>
      <c r="F30" s="12"/>
      <c r="G30" s="12"/>
      <c r="H30" s="12"/>
      <c r="I30" s="21">
        <v>30.5</v>
      </c>
      <c r="J30" s="21"/>
      <c r="K30" s="21"/>
      <c r="L30" s="1" t="s">
        <v>21</v>
      </c>
      <c r="O30" s="12" t="s">
        <v>17</v>
      </c>
      <c r="P30" s="12"/>
      <c r="Q30" s="12"/>
      <c r="R30" s="12"/>
      <c r="S30" s="12"/>
      <c r="T30" s="12"/>
      <c r="U30" s="12"/>
      <c r="V30" s="12"/>
      <c r="W30" s="14">
        <f>W24*(W26+W28)</f>
        <v>0</v>
      </c>
      <c r="X30" s="14"/>
      <c r="Y30" s="14"/>
      <c r="Z30" s="14"/>
    </row>
    <row r="31" spans="1:24" ht="3" customHeight="1">
      <c r="A31" s="11"/>
      <c r="B31" s="4"/>
      <c r="C31" s="4"/>
      <c r="D31" s="4"/>
      <c r="G31" s="10"/>
      <c r="H31" s="5"/>
      <c r="I31" s="5"/>
      <c r="J31" s="5"/>
      <c r="N31" s="11"/>
      <c r="O31" s="11"/>
      <c r="P31" s="4"/>
      <c r="Q31" s="4"/>
      <c r="R31" s="4"/>
      <c r="U31" s="10"/>
      <c r="V31" s="5"/>
      <c r="W31" s="5"/>
      <c r="X31" s="5"/>
    </row>
    <row r="32" spans="1:27" ht="10.5">
      <c r="A32" s="12" t="s">
        <v>13</v>
      </c>
      <c r="B32" s="12"/>
      <c r="C32" s="12"/>
      <c r="D32" s="12"/>
      <c r="E32" s="12"/>
      <c r="F32" s="12"/>
      <c r="G32" s="12"/>
      <c r="H32" s="12"/>
      <c r="I32" s="21">
        <f>I28*I30</f>
        <v>31.964000000000002</v>
      </c>
      <c r="J32" s="21"/>
      <c r="K32" s="21"/>
      <c r="L32" s="1" t="s">
        <v>66</v>
      </c>
      <c r="O32" s="12" t="s">
        <v>45</v>
      </c>
      <c r="P32" s="12"/>
      <c r="Q32" s="12"/>
      <c r="R32" s="12"/>
      <c r="S32" s="12"/>
      <c r="T32" s="12"/>
      <c r="U32" s="12"/>
      <c r="V32" s="12"/>
      <c r="W32" s="26">
        <v>0.069</v>
      </c>
      <c r="X32" s="26"/>
      <c r="Y32" s="26"/>
      <c r="Z32" s="26"/>
      <c r="AA32" s="1" t="s">
        <v>35</v>
      </c>
    </row>
    <row r="33" spans="1:24" ht="3" customHeight="1">
      <c r="A33" s="11"/>
      <c r="B33" s="4"/>
      <c r="C33" s="4"/>
      <c r="D33" s="4"/>
      <c r="G33" s="10"/>
      <c r="H33" s="5"/>
      <c r="I33" s="5"/>
      <c r="J33" s="5"/>
      <c r="N33" s="11"/>
      <c r="O33" s="11"/>
      <c r="P33" s="4"/>
      <c r="Q33" s="4"/>
      <c r="R33" s="4"/>
      <c r="U33" s="10"/>
      <c r="V33" s="5"/>
      <c r="W33" s="5"/>
      <c r="X33" s="5"/>
    </row>
    <row r="34" spans="1:27" ht="10.5">
      <c r="A34" s="12" t="s">
        <v>49</v>
      </c>
      <c r="B34" s="12"/>
      <c r="C34" s="12"/>
      <c r="D34" s="12"/>
      <c r="E34" s="12"/>
      <c r="F34" s="12"/>
      <c r="G34" s="12"/>
      <c r="H34" s="12"/>
      <c r="I34" s="17">
        <f>I32+(I32*W32)</f>
        <v>34.169516</v>
      </c>
      <c r="J34" s="17"/>
      <c r="K34" s="17"/>
      <c r="L34" s="1" t="s">
        <v>66</v>
      </c>
      <c r="O34" s="18" t="s">
        <v>42</v>
      </c>
      <c r="P34" s="18"/>
      <c r="Q34" s="18"/>
      <c r="R34" s="18"/>
      <c r="S34" s="18"/>
      <c r="T34" s="18"/>
      <c r="U34" s="18"/>
      <c r="V34" s="18"/>
      <c r="W34" s="8"/>
      <c r="AA34" s="7"/>
    </row>
    <row r="35" spans="15:23" ht="10.5">
      <c r="O35" s="18"/>
      <c r="P35" s="18"/>
      <c r="Q35" s="18"/>
      <c r="R35" s="18"/>
      <c r="S35" s="18"/>
      <c r="T35" s="18"/>
      <c r="U35" s="18"/>
      <c r="V35" s="18"/>
      <c r="W35" s="8"/>
    </row>
    <row r="37" spans="1:27" ht="10.5">
      <c r="A37" s="19" t="s">
        <v>54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O37" s="19" t="s">
        <v>55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9" spans="8:26" ht="10.5">
      <c r="H39" s="34" t="s">
        <v>53</v>
      </c>
      <c r="I39" s="34"/>
      <c r="K39" s="34" t="s">
        <v>56</v>
      </c>
      <c r="L39" s="34"/>
      <c r="V39" s="34" t="s">
        <v>53</v>
      </c>
      <c r="W39" s="34"/>
      <c r="Y39" s="34" t="s">
        <v>56</v>
      </c>
      <c r="Z39" s="34"/>
    </row>
    <row r="40" spans="1:27" ht="3" customHeight="1">
      <c r="A40" s="11"/>
      <c r="B40" s="4"/>
      <c r="C40" s="4"/>
      <c r="D40" s="4"/>
      <c r="G40" s="10"/>
      <c r="H40" s="5"/>
      <c r="I40" s="5"/>
      <c r="J40" s="5"/>
      <c r="K40" s="5"/>
      <c r="L40" s="5"/>
      <c r="M40" s="5"/>
      <c r="O40" s="11"/>
      <c r="P40" s="4"/>
      <c r="Q40" s="4"/>
      <c r="R40" s="4"/>
      <c r="U40" s="10"/>
      <c r="V40" s="5"/>
      <c r="W40" s="5"/>
      <c r="X40" s="5"/>
      <c r="Y40" s="5"/>
      <c r="Z40" s="5"/>
      <c r="AA40" s="5"/>
    </row>
    <row r="41" spans="1:27" ht="10.5">
      <c r="A41" s="12" t="s">
        <v>50</v>
      </c>
      <c r="B41" s="12"/>
      <c r="C41" s="12"/>
      <c r="D41" s="12"/>
      <c r="E41" s="12"/>
      <c r="F41" s="12"/>
      <c r="G41" s="12"/>
      <c r="H41" s="13">
        <f>IF(I32&gt;C15,C15,I32)</f>
        <v>0</v>
      </c>
      <c r="I41" s="13"/>
      <c r="J41" s="7" t="s">
        <v>64</v>
      </c>
      <c r="K41" s="13">
        <f>IF(I34&gt;C15,C15,I34)</f>
        <v>0</v>
      </c>
      <c r="L41" s="13"/>
      <c r="M41" s="7" t="s">
        <v>64</v>
      </c>
      <c r="O41" s="12" t="s">
        <v>57</v>
      </c>
      <c r="P41" s="12"/>
      <c r="Q41" s="12"/>
      <c r="R41" s="12"/>
      <c r="S41" s="12"/>
      <c r="T41" s="12"/>
      <c r="U41" s="12"/>
      <c r="V41" s="13">
        <f>IF(I32&gt;Q15,Q15,I32)</f>
        <v>0</v>
      </c>
      <c r="W41" s="13"/>
      <c r="X41" s="7" t="s">
        <v>64</v>
      </c>
      <c r="Y41" s="13">
        <f>IF(I34&gt;Q15,Q15,I34)</f>
        <v>0</v>
      </c>
      <c r="Z41" s="13"/>
      <c r="AA41" s="7" t="s">
        <v>64</v>
      </c>
    </row>
    <row r="42" spans="1:27" ht="3" customHeight="1">
      <c r="A42" s="11"/>
      <c r="B42" s="4"/>
      <c r="C42" s="4"/>
      <c r="D42" s="4"/>
      <c r="G42" s="10"/>
      <c r="H42" s="5"/>
      <c r="I42" s="5"/>
      <c r="J42" s="5"/>
      <c r="K42" s="5"/>
      <c r="L42" s="5"/>
      <c r="M42" s="5"/>
      <c r="O42" s="11"/>
      <c r="P42" s="4"/>
      <c r="Q42" s="4"/>
      <c r="R42" s="4"/>
      <c r="U42" s="10"/>
      <c r="V42" s="5"/>
      <c r="W42" s="5"/>
      <c r="X42" s="5"/>
      <c r="Y42" s="5"/>
      <c r="Z42" s="5"/>
      <c r="AA42" s="5"/>
    </row>
    <row r="43" spans="1:27" ht="10.5">
      <c r="A43" s="12" t="s">
        <v>15</v>
      </c>
      <c r="B43" s="12"/>
      <c r="C43" s="12"/>
      <c r="D43" s="12"/>
      <c r="E43" s="12"/>
      <c r="F43" s="12"/>
      <c r="G43" s="12"/>
      <c r="H43" s="14">
        <f>H41*I15</f>
        <v>0</v>
      </c>
      <c r="I43" s="14"/>
      <c r="J43" s="7"/>
      <c r="K43" s="14">
        <f>K41*I15</f>
        <v>0</v>
      </c>
      <c r="L43" s="14"/>
      <c r="M43" s="7"/>
      <c r="O43" s="12" t="s">
        <v>18</v>
      </c>
      <c r="P43" s="12"/>
      <c r="Q43" s="12"/>
      <c r="R43" s="12"/>
      <c r="S43" s="12"/>
      <c r="T43" s="12"/>
      <c r="U43" s="12"/>
      <c r="V43" s="14">
        <f>V41*W15</f>
        <v>0</v>
      </c>
      <c r="W43" s="14"/>
      <c r="X43" s="7"/>
      <c r="Y43" s="14">
        <f>Y41*W15</f>
        <v>0</v>
      </c>
      <c r="Z43" s="14"/>
      <c r="AA43" s="7"/>
    </row>
    <row r="44" spans="1:27" ht="3" customHeight="1">
      <c r="A44" s="11"/>
      <c r="B44" s="4"/>
      <c r="C44" s="4"/>
      <c r="D44" s="4"/>
      <c r="G44" s="10"/>
      <c r="H44" s="5"/>
      <c r="I44" s="5"/>
      <c r="J44" s="5"/>
      <c r="K44" s="5"/>
      <c r="L44" s="5"/>
      <c r="M44" s="5"/>
      <c r="O44" s="11"/>
      <c r="P44" s="4"/>
      <c r="Q44" s="4"/>
      <c r="R44" s="4"/>
      <c r="U44" s="10"/>
      <c r="V44" s="5"/>
      <c r="W44" s="5"/>
      <c r="X44" s="5"/>
      <c r="Y44" s="5"/>
      <c r="Z44" s="5"/>
      <c r="AA44" s="5"/>
    </row>
    <row r="45" spans="1:27" ht="11.25" customHeight="1">
      <c r="A45" s="12" t="s">
        <v>51</v>
      </c>
      <c r="B45" s="12"/>
      <c r="C45" s="12"/>
      <c r="D45" s="12"/>
      <c r="E45" s="12"/>
      <c r="F45" s="12"/>
      <c r="G45" s="12"/>
      <c r="H45" s="13">
        <f>IF(AND(I32&gt;C15,C17&lt;&gt;0),I32-(H41+H49),0)</f>
        <v>0</v>
      </c>
      <c r="I45" s="13"/>
      <c r="J45" s="7" t="s">
        <v>64</v>
      </c>
      <c r="K45" s="13">
        <f>IF(AND(I34&gt;C15,C17&lt;&gt;0),I34-(K41+K49),0)</f>
        <v>0</v>
      </c>
      <c r="L45" s="13"/>
      <c r="M45" s="7" t="s">
        <v>64</v>
      </c>
      <c r="O45" s="12" t="s">
        <v>58</v>
      </c>
      <c r="P45" s="12"/>
      <c r="Q45" s="12"/>
      <c r="R45" s="12"/>
      <c r="S45" s="12"/>
      <c r="T45" s="12"/>
      <c r="U45" s="12"/>
      <c r="V45" s="13">
        <f>IF(AND(I32&gt;Q15,Q17&lt;&gt;0),I32-(V41+V49),0)</f>
        <v>0</v>
      </c>
      <c r="W45" s="13"/>
      <c r="X45" s="7" t="s">
        <v>64</v>
      </c>
      <c r="Y45" s="13">
        <f>IF(AND(I34&gt;Q15,Q17&lt;&gt;0),I34-(Y41+Y49),0)</f>
        <v>0</v>
      </c>
      <c r="Z45" s="13"/>
      <c r="AA45" s="7" t="s">
        <v>64</v>
      </c>
    </row>
    <row r="46" spans="1:27" ht="3" customHeight="1">
      <c r="A46" s="11"/>
      <c r="B46" s="4"/>
      <c r="C46" s="4"/>
      <c r="D46" s="4"/>
      <c r="G46" s="10"/>
      <c r="H46" s="5"/>
      <c r="I46" s="5"/>
      <c r="J46" s="5"/>
      <c r="K46" s="5"/>
      <c r="L46" s="5"/>
      <c r="M46" s="5"/>
      <c r="O46" s="11"/>
      <c r="P46" s="4"/>
      <c r="Q46" s="4"/>
      <c r="R46" s="4"/>
      <c r="U46" s="10"/>
      <c r="V46" s="5"/>
      <c r="W46" s="5"/>
      <c r="X46" s="5"/>
      <c r="Y46" s="5"/>
      <c r="Z46" s="5"/>
      <c r="AA46" s="5"/>
    </row>
    <row r="47" spans="1:27" ht="10.5">
      <c r="A47" s="12" t="s">
        <v>16</v>
      </c>
      <c r="B47" s="12"/>
      <c r="C47" s="12"/>
      <c r="D47" s="12"/>
      <c r="E47" s="12"/>
      <c r="F47" s="12"/>
      <c r="G47" s="12"/>
      <c r="H47" s="14">
        <f>H45*I17</f>
        <v>0</v>
      </c>
      <c r="I47" s="14"/>
      <c r="J47" s="7"/>
      <c r="K47" s="14">
        <f>K45*I17</f>
        <v>0</v>
      </c>
      <c r="L47" s="14"/>
      <c r="M47" s="7"/>
      <c r="O47" s="12" t="s">
        <v>19</v>
      </c>
      <c r="P47" s="12"/>
      <c r="Q47" s="12"/>
      <c r="R47" s="12"/>
      <c r="S47" s="12"/>
      <c r="T47" s="12"/>
      <c r="U47" s="12"/>
      <c r="V47" s="14">
        <f>V45*W17</f>
        <v>0</v>
      </c>
      <c r="W47" s="14"/>
      <c r="X47" s="7"/>
      <c r="Y47" s="14">
        <f>Y45*W17</f>
        <v>0</v>
      </c>
      <c r="Z47" s="14"/>
      <c r="AA47" s="7"/>
    </row>
    <row r="48" spans="1:27" ht="3" customHeight="1">
      <c r="A48" s="11"/>
      <c r="B48" s="4"/>
      <c r="C48" s="4"/>
      <c r="D48" s="4"/>
      <c r="G48" s="10"/>
      <c r="H48" s="5"/>
      <c r="I48" s="5"/>
      <c r="J48" s="5"/>
      <c r="K48" s="5"/>
      <c r="L48" s="5"/>
      <c r="M48" s="5"/>
      <c r="O48" s="11"/>
      <c r="P48" s="4"/>
      <c r="Q48" s="4"/>
      <c r="R48" s="4"/>
      <c r="U48" s="10"/>
      <c r="V48" s="5"/>
      <c r="W48" s="5"/>
      <c r="X48" s="5"/>
      <c r="Y48" s="5"/>
      <c r="Z48" s="5"/>
      <c r="AA48" s="5"/>
    </row>
    <row r="49" spans="1:27" ht="10.5">
      <c r="A49" s="12" t="s">
        <v>51</v>
      </c>
      <c r="B49" s="12"/>
      <c r="C49" s="12"/>
      <c r="D49" s="12"/>
      <c r="E49" s="12"/>
      <c r="F49" s="12"/>
      <c r="G49" s="12"/>
      <c r="H49" s="13">
        <f>IF(AND(I32&gt;(C15+C17),C19&lt;&gt;0),I32-(C15+C17),0)</f>
        <v>0</v>
      </c>
      <c r="I49" s="13"/>
      <c r="J49" s="7" t="s">
        <v>64</v>
      </c>
      <c r="K49" s="13">
        <f>IF(AND(I34&gt;(C15+C17),C19&lt;&gt;0),I34-(C15+C17),0)</f>
        <v>0</v>
      </c>
      <c r="L49" s="13"/>
      <c r="M49" s="7" t="s">
        <v>64</v>
      </c>
      <c r="O49" s="12" t="s">
        <v>58</v>
      </c>
      <c r="P49" s="12"/>
      <c r="Q49" s="12"/>
      <c r="R49" s="12"/>
      <c r="S49" s="12"/>
      <c r="T49" s="12"/>
      <c r="U49" s="12"/>
      <c r="V49" s="13">
        <f>IF(AND(I32&gt;(Q15+Q17),Q19&lt;&gt;0),I32-(Q15+Q17),0)</f>
        <v>0</v>
      </c>
      <c r="W49" s="13"/>
      <c r="X49" s="7" t="s">
        <v>64</v>
      </c>
      <c r="Y49" s="13">
        <f>IF(AND(I34&gt;(Q15+Q17),Q19&lt;&gt;0),I34-(Q15+Q17),0)</f>
        <v>0</v>
      </c>
      <c r="Z49" s="13"/>
      <c r="AA49" s="7" t="s">
        <v>64</v>
      </c>
    </row>
    <row r="50" spans="1:27" ht="3" customHeight="1">
      <c r="A50" s="11"/>
      <c r="B50" s="4"/>
      <c r="C50" s="4"/>
      <c r="D50" s="4"/>
      <c r="G50" s="10"/>
      <c r="H50" s="5"/>
      <c r="I50" s="5"/>
      <c r="J50" s="5"/>
      <c r="K50" s="5"/>
      <c r="L50" s="5"/>
      <c r="M50" s="5"/>
      <c r="O50" s="11"/>
      <c r="P50" s="4"/>
      <c r="Q50" s="4"/>
      <c r="R50" s="4"/>
      <c r="U50" s="10"/>
      <c r="V50" s="5"/>
      <c r="W50" s="5"/>
      <c r="X50" s="5"/>
      <c r="Y50" s="5"/>
      <c r="Z50" s="5"/>
      <c r="AA50" s="5"/>
    </row>
    <row r="51" spans="1:27" ht="10.5">
      <c r="A51" s="12" t="s">
        <v>16</v>
      </c>
      <c r="B51" s="12"/>
      <c r="C51" s="12"/>
      <c r="D51" s="12"/>
      <c r="E51" s="12"/>
      <c r="F51" s="12"/>
      <c r="G51" s="12"/>
      <c r="H51" s="14">
        <f>H49*I19</f>
        <v>0</v>
      </c>
      <c r="I51" s="14"/>
      <c r="J51" s="7"/>
      <c r="K51" s="14">
        <f>K49*I19</f>
        <v>0</v>
      </c>
      <c r="L51" s="14"/>
      <c r="M51" s="7"/>
      <c r="O51" s="12" t="s">
        <v>19</v>
      </c>
      <c r="P51" s="12"/>
      <c r="Q51" s="12"/>
      <c r="R51" s="12"/>
      <c r="S51" s="12"/>
      <c r="T51" s="12"/>
      <c r="U51" s="12"/>
      <c r="V51" s="14">
        <f>V49*W19</f>
        <v>0</v>
      </c>
      <c r="W51" s="14"/>
      <c r="X51" s="7"/>
      <c r="Y51" s="14">
        <f>Y49*W19</f>
        <v>0</v>
      </c>
      <c r="Z51" s="14"/>
      <c r="AA51" s="7"/>
    </row>
    <row r="52" spans="1:27" ht="3" customHeight="1">
      <c r="A52" s="11"/>
      <c r="B52" s="4"/>
      <c r="C52" s="4"/>
      <c r="D52" s="4"/>
      <c r="G52" s="10"/>
      <c r="H52" s="5"/>
      <c r="I52" s="5"/>
      <c r="J52" s="5"/>
      <c r="K52" s="5"/>
      <c r="L52" s="5"/>
      <c r="M52" s="5"/>
      <c r="O52" s="11"/>
      <c r="P52" s="4"/>
      <c r="Q52" s="4"/>
      <c r="R52" s="4"/>
      <c r="U52" s="10"/>
      <c r="V52" s="5"/>
      <c r="W52" s="5"/>
      <c r="X52" s="5"/>
      <c r="Y52" s="5"/>
      <c r="Z52" s="5"/>
      <c r="AA52" s="5"/>
    </row>
    <row r="53" spans="1:27" ht="10.5">
      <c r="A53" s="12" t="s">
        <v>20</v>
      </c>
      <c r="B53" s="12"/>
      <c r="C53" s="12"/>
      <c r="D53" s="12"/>
      <c r="E53" s="12"/>
      <c r="F53" s="12"/>
      <c r="G53" s="12"/>
      <c r="H53" s="14">
        <f>H43+H47+H51</f>
        <v>0</v>
      </c>
      <c r="I53" s="14"/>
      <c r="J53" s="7"/>
      <c r="K53" s="14">
        <f>K43+K47+K51</f>
        <v>0</v>
      </c>
      <c r="L53" s="14"/>
      <c r="M53" s="7"/>
      <c r="O53" s="12" t="s">
        <v>22</v>
      </c>
      <c r="P53" s="12"/>
      <c r="Q53" s="12"/>
      <c r="R53" s="12"/>
      <c r="S53" s="12"/>
      <c r="T53" s="12"/>
      <c r="U53" s="12"/>
      <c r="V53" s="14">
        <f>V43+V47+V51</f>
        <v>0</v>
      </c>
      <c r="W53" s="14"/>
      <c r="X53" s="7"/>
      <c r="Y53" s="14">
        <f>Y43+Y47+Y51</f>
        <v>0</v>
      </c>
      <c r="Z53" s="14"/>
      <c r="AA53" s="7"/>
    </row>
    <row r="56" spans="1:27" ht="10.5">
      <c r="A56" s="19" t="s">
        <v>29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O56" s="19" t="s">
        <v>30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8" spans="1:25" ht="10.5">
      <c r="A58" s="12" t="s">
        <v>25</v>
      </c>
      <c r="B58" s="12"/>
      <c r="C58" s="12"/>
      <c r="D58" s="12"/>
      <c r="E58" s="12"/>
      <c r="F58" s="12"/>
      <c r="G58" s="12"/>
      <c r="H58" s="12"/>
      <c r="I58" s="14">
        <f>K53-H53</f>
        <v>0</v>
      </c>
      <c r="J58" s="14"/>
      <c r="K58" s="14"/>
      <c r="O58" s="12" t="s">
        <v>26</v>
      </c>
      <c r="P58" s="12"/>
      <c r="Q58" s="12"/>
      <c r="R58" s="12"/>
      <c r="S58" s="12"/>
      <c r="T58" s="12"/>
      <c r="U58" s="12"/>
      <c r="V58" s="12"/>
      <c r="W58" s="14">
        <f>Y53-V53</f>
        <v>0</v>
      </c>
      <c r="X58" s="14"/>
      <c r="Y58" s="14"/>
    </row>
    <row r="59" spans="1:24" ht="3" customHeight="1">
      <c r="A59" s="11"/>
      <c r="B59" s="4"/>
      <c r="C59" s="4"/>
      <c r="D59" s="4"/>
      <c r="G59" s="10"/>
      <c r="H59" s="5"/>
      <c r="I59" s="5"/>
      <c r="J59" s="5"/>
      <c r="O59" s="11"/>
      <c r="P59" s="4"/>
      <c r="Q59" s="4"/>
      <c r="R59" s="4"/>
      <c r="U59" s="10"/>
      <c r="V59" s="5"/>
      <c r="W59" s="5"/>
      <c r="X59" s="5"/>
    </row>
    <row r="60" spans="1:25" ht="10.5">
      <c r="A60" s="12" t="s">
        <v>27</v>
      </c>
      <c r="B60" s="12"/>
      <c r="C60" s="12"/>
      <c r="D60" s="12"/>
      <c r="E60" s="12"/>
      <c r="F60" s="12"/>
      <c r="G60" s="12"/>
      <c r="H60" s="12"/>
      <c r="I60" s="14">
        <f>I58*12</f>
        <v>0</v>
      </c>
      <c r="J60" s="14"/>
      <c r="K60" s="14"/>
      <c r="O60" s="12" t="s">
        <v>28</v>
      </c>
      <c r="P60" s="12"/>
      <c r="Q60" s="12"/>
      <c r="R60" s="12"/>
      <c r="S60" s="12"/>
      <c r="T60" s="12"/>
      <c r="U60" s="12"/>
      <c r="V60" s="12"/>
      <c r="W60" s="14">
        <f>W58*12</f>
        <v>0</v>
      </c>
      <c r="X60" s="14"/>
      <c r="Y60" s="14"/>
    </row>
    <row r="63" spans="1:27" ht="10.5">
      <c r="A63" s="19" t="s">
        <v>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5" spans="1:22" ht="15" customHeight="1">
      <c r="A65" s="12" t="s">
        <v>43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4">
        <f>I60+W60</f>
        <v>0</v>
      </c>
      <c r="S65" s="14"/>
      <c r="T65" s="14"/>
      <c r="U65" s="14"/>
      <c r="V65" s="6" t="s">
        <v>42</v>
      </c>
    </row>
    <row r="66" spans="2:24" ht="3" customHeight="1">
      <c r="B66" s="10"/>
      <c r="C66" s="11"/>
      <c r="D66" s="4"/>
      <c r="E66" s="4"/>
      <c r="F66" s="4"/>
      <c r="I66" s="10"/>
      <c r="J66" s="5"/>
      <c r="K66" s="5"/>
      <c r="L66" s="5"/>
      <c r="Q66" s="11"/>
      <c r="R66" s="4"/>
      <c r="S66" s="4"/>
      <c r="T66" s="4"/>
      <c r="V66" s="5"/>
      <c r="W66" s="5"/>
      <c r="X66" s="5"/>
    </row>
    <row r="67" spans="1:21" ht="15" customHeight="1">
      <c r="A67" s="12" t="s">
        <v>23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27">
        <f>W24</f>
        <v>0</v>
      </c>
      <c r="S67" s="27"/>
      <c r="T67" s="27"/>
      <c r="U67" s="27"/>
    </row>
    <row r="68" spans="2:24" ht="3" customHeight="1">
      <c r="B68" s="10"/>
      <c r="C68" s="11"/>
      <c r="D68" s="4"/>
      <c r="E68" s="4"/>
      <c r="F68" s="4"/>
      <c r="I68" s="10"/>
      <c r="J68" s="5"/>
      <c r="K68" s="5"/>
      <c r="L68" s="5"/>
      <c r="Q68" s="11"/>
      <c r="R68" s="4"/>
      <c r="S68" s="4"/>
      <c r="T68" s="4"/>
      <c r="V68" s="5"/>
      <c r="W68" s="5"/>
      <c r="X68" s="5"/>
    </row>
    <row r="69" spans="1:22" ht="15" customHeight="1">
      <c r="A69" s="12" t="s">
        <v>32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4">
        <f>R65*R67</f>
        <v>0</v>
      </c>
      <c r="S69" s="14"/>
      <c r="T69" s="14"/>
      <c r="U69" s="14"/>
      <c r="V69" s="6" t="s">
        <v>42</v>
      </c>
    </row>
    <row r="70" spans="2:24" ht="3" customHeight="1">
      <c r="B70" s="10"/>
      <c r="C70" s="11"/>
      <c r="D70" s="4"/>
      <c r="E70" s="4"/>
      <c r="F70" s="4"/>
      <c r="I70" s="10"/>
      <c r="J70" s="5"/>
      <c r="K70" s="5"/>
      <c r="L70" s="5"/>
      <c r="Q70" s="11"/>
      <c r="R70" s="4"/>
      <c r="S70" s="4"/>
      <c r="T70" s="4"/>
      <c r="V70" s="5"/>
      <c r="W70" s="5"/>
      <c r="X70" s="5"/>
    </row>
    <row r="71" spans="1:21" ht="15" customHeight="1">
      <c r="A71" s="12" t="s">
        <v>17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4">
        <f>W30</f>
        <v>0</v>
      </c>
      <c r="S71" s="14"/>
      <c r="T71" s="14"/>
      <c r="U71" s="14"/>
    </row>
    <row r="72" spans="2:24" ht="3" customHeight="1">
      <c r="B72" s="10"/>
      <c r="C72" s="11"/>
      <c r="D72" s="4"/>
      <c r="E72" s="4"/>
      <c r="F72" s="4"/>
      <c r="I72" s="10"/>
      <c r="J72" s="5"/>
      <c r="K72" s="5"/>
      <c r="L72" s="5"/>
      <c r="Q72" s="11"/>
      <c r="R72" s="4"/>
      <c r="S72" s="4"/>
      <c r="T72" s="4"/>
      <c r="V72" s="5"/>
      <c r="W72" s="5"/>
      <c r="X72" s="5"/>
    </row>
    <row r="73" spans="1:21" ht="15" customHeight="1">
      <c r="A73" s="12" t="s">
        <v>33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7">
        <f>IF(R69&gt;0,R71/R69,0)</f>
        <v>0</v>
      </c>
      <c r="S73" s="17"/>
      <c r="T73" s="17"/>
      <c r="U73" s="17"/>
    </row>
    <row r="74" spans="2:24" ht="3" customHeight="1">
      <c r="B74" s="10"/>
      <c r="C74" s="11"/>
      <c r="D74" s="4"/>
      <c r="E74" s="4"/>
      <c r="F74" s="4"/>
      <c r="I74" s="10"/>
      <c r="J74" s="5"/>
      <c r="K74" s="5"/>
      <c r="L74" s="5"/>
      <c r="Q74" s="11"/>
      <c r="R74" s="4"/>
      <c r="S74" s="4"/>
      <c r="T74" s="4"/>
      <c r="V74" s="5"/>
      <c r="W74" s="5"/>
      <c r="X74" s="5"/>
    </row>
    <row r="75" spans="1:21" ht="15" customHeight="1">
      <c r="A75" s="12" t="s">
        <v>34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28"/>
      <c r="S75" s="28"/>
      <c r="T75" s="28"/>
      <c r="U75" s="28"/>
    </row>
    <row r="76" spans="2:24" ht="3" customHeight="1">
      <c r="B76" s="10"/>
      <c r="C76" s="11"/>
      <c r="D76" s="4"/>
      <c r="E76" s="4"/>
      <c r="F76" s="4"/>
      <c r="I76" s="10"/>
      <c r="J76" s="5"/>
      <c r="K76" s="5"/>
      <c r="L76" s="5"/>
      <c r="Q76" s="11"/>
      <c r="R76" s="4"/>
      <c r="S76" s="4"/>
      <c r="T76" s="4"/>
      <c r="V76" s="5"/>
      <c r="W76" s="5"/>
      <c r="X76" s="5"/>
    </row>
    <row r="77" spans="1:21" ht="15" customHeight="1">
      <c r="A77" s="32" t="s">
        <v>60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29">
        <f>(R75-R73)*R69</f>
        <v>0</v>
      </c>
      <c r="S77" s="29"/>
      <c r="T77" s="29"/>
      <c r="U77" s="29"/>
    </row>
    <row r="79" spans="1:27" ht="10.5">
      <c r="A79" s="19" t="s">
        <v>37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0.5">
      <c r="A80" s="30" t="s">
        <v>62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0.5">
      <c r="A81" s="3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0.5">
      <c r="A82" s="33" t="s">
        <v>61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</sheetData>
  <sheetProtection password="A647" sheet="1" objects="1" scenarios="1" selectLockedCells="1"/>
  <mergeCells count="126">
    <mergeCell ref="A79:AA79"/>
    <mergeCell ref="A80:AA80"/>
    <mergeCell ref="A81:AA81"/>
    <mergeCell ref="A82:AA82"/>
    <mergeCell ref="A73:Q73"/>
    <mergeCell ref="R73:U73"/>
    <mergeCell ref="A75:Q75"/>
    <mergeCell ref="R75:U75"/>
    <mergeCell ref="A77:Q77"/>
    <mergeCell ref="R77:U77"/>
    <mergeCell ref="A67:Q67"/>
    <mergeCell ref="R67:U67"/>
    <mergeCell ref="A69:Q69"/>
    <mergeCell ref="R69:U69"/>
    <mergeCell ref="A71:Q71"/>
    <mergeCell ref="R71:U71"/>
    <mergeCell ref="A60:H60"/>
    <mergeCell ref="I60:K60"/>
    <mergeCell ref="O60:V60"/>
    <mergeCell ref="W60:Y60"/>
    <mergeCell ref="A63:AA63"/>
    <mergeCell ref="A65:Q65"/>
    <mergeCell ref="R65:U65"/>
    <mergeCell ref="A56:M56"/>
    <mergeCell ref="O56:AA56"/>
    <mergeCell ref="A58:H58"/>
    <mergeCell ref="I58:K58"/>
    <mergeCell ref="O58:V58"/>
    <mergeCell ref="W58:Y58"/>
    <mergeCell ref="A53:G53"/>
    <mergeCell ref="H53:I53"/>
    <mergeCell ref="K53:L53"/>
    <mergeCell ref="O53:U53"/>
    <mergeCell ref="V53:W53"/>
    <mergeCell ref="Y53:Z53"/>
    <mergeCell ref="A51:G51"/>
    <mergeCell ref="H51:I51"/>
    <mergeCell ref="K51:L51"/>
    <mergeCell ref="O51:U51"/>
    <mergeCell ref="V51:W51"/>
    <mergeCell ref="Y51:Z51"/>
    <mergeCell ref="A49:G49"/>
    <mergeCell ref="H49:I49"/>
    <mergeCell ref="K49:L49"/>
    <mergeCell ref="O49:U49"/>
    <mergeCell ref="V49:W49"/>
    <mergeCell ref="Y49:Z49"/>
    <mergeCell ref="A47:G47"/>
    <mergeCell ref="H47:I47"/>
    <mergeCell ref="K47:L47"/>
    <mergeCell ref="O47:U47"/>
    <mergeCell ref="V47:W47"/>
    <mergeCell ref="Y47:Z47"/>
    <mergeCell ref="A45:G45"/>
    <mergeCell ref="H45:I45"/>
    <mergeCell ref="K45:L45"/>
    <mergeCell ref="O45:U45"/>
    <mergeCell ref="V45:W45"/>
    <mergeCell ref="Y45:Z45"/>
    <mergeCell ref="A43:G43"/>
    <mergeCell ref="H43:I43"/>
    <mergeCell ref="K43:L43"/>
    <mergeCell ref="O43:U43"/>
    <mergeCell ref="V43:W43"/>
    <mergeCell ref="Y43:Z43"/>
    <mergeCell ref="H39:I39"/>
    <mergeCell ref="K39:L39"/>
    <mergeCell ref="V39:W39"/>
    <mergeCell ref="Y39:Z39"/>
    <mergeCell ref="A41:G41"/>
    <mergeCell ref="H41:I41"/>
    <mergeCell ref="K41:L41"/>
    <mergeCell ref="O41:U41"/>
    <mergeCell ref="V41:W41"/>
    <mergeCell ref="Y41:Z41"/>
    <mergeCell ref="A34:H34"/>
    <mergeCell ref="I34:K34"/>
    <mergeCell ref="O34:V34"/>
    <mergeCell ref="O35:V35"/>
    <mergeCell ref="A37:M37"/>
    <mergeCell ref="O37:AA37"/>
    <mergeCell ref="A30:H30"/>
    <mergeCell ref="I30:K30"/>
    <mergeCell ref="O30:V30"/>
    <mergeCell ref="W30:Z30"/>
    <mergeCell ref="A32:H32"/>
    <mergeCell ref="I32:K32"/>
    <mergeCell ref="O32:V32"/>
    <mergeCell ref="W32:Z32"/>
    <mergeCell ref="A26:H26"/>
    <mergeCell ref="I26:K26"/>
    <mergeCell ref="O26:V26"/>
    <mergeCell ref="W26:Z26"/>
    <mergeCell ref="A28:H28"/>
    <mergeCell ref="I28:K28"/>
    <mergeCell ref="O28:V28"/>
    <mergeCell ref="W28:Z28"/>
    <mergeCell ref="A22:M22"/>
    <mergeCell ref="O22:AA22"/>
    <mergeCell ref="A24:H24"/>
    <mergeCell ref="I24:K24"/>
    <mergeCell ref="O24:V24"/>
    <mergeCell ref="W24:Z24"/>
    <mergeCell ref="A19:B19"/>
    <mergeCell ref="C19:E19"/>
    <mergeCell ref="I19:K19"/>
    <mergeCell ref="O19:P19"/>
    <mergeCell ref="Q19:S19"/>
    <mergeCell ref="W19:Y19"/>
    <mergeCell ref="W15:Y15"/>
    <mergeCell ref="A17:B17"/>
    <mergeCell ref="C17:E17"/>
    <mergeCell ref="I17:K17"/>
    <mergeCell ref="O17:P17"/>
    <mergeCell ref="Q17:S17"/>
    <mergeCell ref="W17:Y17"/>
    <mergeCell ref="A9:AA9"/>
    <mergeCell ref="A10:AA10"/>
    <mergeCell ref="A11:AA11"/>
    <mergeCell ref="A13:M13"/>
    <mergeCell ref="O13:AA13"/>
    <mergeCell ref="A15:B15"/>
    <mergeCell ref="C15:E15"/>
    <mergeCell ref="I15:K15"/>
    <mergeCell ref="O15:P15"/>
    <mergeCell ref="Q15:S15"/>
  </mergeCells>
  <printOptions horizontalCentered="1"/>
  <pageMargins left="0.25" right="0.25" top="0.25" bottom="0.25" header="0" footer="0"/>
  <pageSetup fitToHeight="1" fitToWidth="1" horizontalDpi="600" verticalDpi="600" orientation="portrait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dgilreath</dc:creator>
  <cp:keywords/>
  <dc:description/>
  <cp:lastModifiedBy>Dawn Greenwood</cp:lastModifiedBy>
  <cp:lastPrinted>2010-08-12T16:40:00Z</cp:lastPrinted>
  <dcterms:created xsi:type="dcterms:W3CDTF">2010-07-13T14:25:19Z</dcterms:created>
  <dcterms:modified xsi:type="dcterms:W3CDTF">2011-08-23T15:15:10Z</dcterms:modified>
  <cp:category/>
  <cp:version/>
  <cp:contentType/>
  <cp:contentStatus/>
</cp:coreProperties>
</file>